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int\Documents\Platform Ouderen M-G\Subsidieaanvragen\Sluyterman van Loo\"/>
    </mc:Choice>
  </mc:AlternateContent>
  <xr:revisionPtr revIDLastSave="0" documentId="8_{8D46961B-130E-49A4-AB3B-82EDC6821B5D}" xr6:coauthVersionLast="47" xr6:coauthVersionMax="47" xr10:uidLastSave="{00000000-0000-0000-0000-000000000000}"/>
  <bookViews>
    <workbookView xWindow="-108" yWindow="-108" windowWidth="23256" windowHeight="12456" firstSheet="4" activeTab="7" xr2:uid="{7385BB38-06B4-41E6-A54D-C1E7782ABAD8}"/>
  </bookViews>
  <sheets>
    <sheet name="Voorblad" sheetId="1" r:id="rId1"/>
    <sheet name="Inhoudsopgave" sheetId="2" r:id="rId2"/>
    <sheet name="Inleiding" sheetId="3" r:id="rId3"/>
    <sheet name="Balans 31-12-2025" sheetId="4" r:id="rId4"/>
    <sheet name="Staat Resultaat" sheetId="5" r:id="rId5"/>
    <sheet name="Toelichting op de balans" sheetId="6" r:id="rId6"/>
    <sheet name="Toelichting Staat van Resultaat" sheetId="7" r:id="rId7"/>
    <sheet name="Algemene toelichting" sheetId="8" r:id="rId8"/>
    <sheet name="Alg.toelichting1" sheetId="9" r:id="rId9"/>
    <sheet name="Kasstroom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4" l="1"/>
  <c r="I21" i="10"/>
  <c r="I20" i="10"/>
  <c r="I22" i="10"/>
  <c r="I17" i="10"/>
  <c r="E21" i="10"/>
  <c r="F17" i="10"/>
  <c r="F18" i="7"/>
  <c r="F25" i="7"/>
  <c r="E32" i="7"/>
  <c r="F35" i="7" s="1"/>
  <c r="G38" i="6"/>
  <c r="G29" i="6"/>
  <c r="G23" i="6"/>
  <c r="K15" i="4"/>
  <c r="E22" i="4"/>
  <c r="E24" i="4" s="1"/>
  <c r="E28" i="5"/>
  <c r="D32" i="5"/>
  <c r="E35" i="5" s="1"/>
  <c r="E38" i="5" s="1"/>
  <c r="E40" i="5" s="1"/>
  <c r="E22" i="5"/>
  <c r="H22" i="5"/>
  <c r="G22" i="4"/>
  <c r="G24" i="4" s="1"/>
  <c r="F39" i="7" l="1"/>
  <c r="F42" i="7" s="1"/>
</calcChain>
</file>

<file path=xl/sharedStrings.xml><?xml version="1.0" encoding="utf-8"?>
<sst xmlns="http://schemas.openxmlformats.org/spreadsheetml/2006/main" count="239" uniqueCount="142">
  <si>
    <t xml:space="preserve">Laan van de Sport </t>
  </si>
  <si>
    <t>9603 TG Hoogezand</t>
  </si>
  <si>
    <t>www.platformouderen-middengroningen.nl</t>
  </si>
  <si>
    <t>info@plarformouderen-middengroningen.nl</t>
  </si>
  <si>
    <t>Rek.nr. NL50 RABO 0381 2902 47</t>
  </si>
  <si>
    <t>KvK nr. 91933196</t>
  </si>
  <si>
    <t>RSIN 865821719</t>
  </si>
  <si>
    <t>t/m</t>
  </si>
  <si>
    <t>Financieel Rapport periode 01 januari 2025</t>
  </si>
  <si>
    <t>31 december 2025</t>
  </si>
  <si>
    <t>Jaarverslag</t>
  </si>
  <si>
    <t>Pagina</t>
  </si>
  <si>
    <t>Inleiding</t>
  </si>
  <si>
    <t>Jaarstukken</t>
  </si>
  <si>
    <t xml:space="preserve">Algemene toelichting en grondslagen voor </t>
  </si>
  <si>
    <t>financiële verslaglegging</t>
  </si>
  <si>
    <t>Kasstroomoverzicht</t>
  </si>
  <si>
    <t>I</t>
  </si>
  <si>
    <t>Balans per 31 december 2025</t>
  </si>
  <si>
    <t>Staat van Resultaat 2025</t>
  </si>
  <si>
    <t>Toelichting op de balans per 31 december 2025</t>
  </si>
  <si>
    <t>Toelichting op de staat van resultaat 2025</t>
  </si>
  <si>
    <t>Geacht bestuur,</t>
  </si>
  <si>
    <t>De Stichting Platform ouderen is bij notariële opgericht op</t>
  </si>
  <si>
    <t xml:space="preserve"> 9 november 2023</t>
  </si>
  <si>
    <t>De Stichting heeft als doel:</t>
  </si>
  <si>
    <t>Een brugfunctie uitoefenen tussen alle senioren in Midden-Groningen enerzijds</t>
  </si>
  <si>
    <t>en het lokaal bestuur van Midden-Groningen anderzijds</t>
  </si>
  <si>
    <t>Het bestuur beoogt de brugfunctie uit te oefenen vanaf de datum van oprichting.</t>
  </si>
  <si>
    <t>De opstartfase heeft heel het jaar 2024 in beslag genomen.</t>
  </si>
  <si>
    <t>Meer dan 130 relaties zijn eind november 2024 door middel van een nieuwsbrief</t>
  </si>
  <si>
    <t>op de hoogte gebracht van het bestaan van het Platform.</t>
  </si>
  <si>
    <t>Hieruit zijn contacten ontstaan waar in 2025 verder mee wordt gesproken.</t>
  </si>
  <si>
    <t>1.</t>
  </si>
  <si>
    <t>Voorzitter:</t>
  </si>
  <si>
    <t>2.</t>
  </si>
  <si>
    <t>Secretaris</t>
  </si>
  <si>
    <t>Meint Dekker</t>
  </si>
  <si>
    <t>3.</t>
  </si>
  <si>
    <t>Penningmeester</t>
  </si>
  <si>
    <t>4.</t>
  </si>
  <si>
    <t>Lid</t>
  </si>
  <si>
    <t>Jetze van der Heide</t>
  </si>
  <si>
    <t>5.</t>
  </si>
  <si>
    <t>Adviseurs:</t>
  </si>
  <si>
    <t>Hans Raspe</t>
  </si>
  <si>
    <t>Namens het bestuur van de Stichting</t>
  </si>
  <si>
    <t>secretaris</t>
  </si>
  <si>
    <t>Hoogezand, januari 2026</t>
  </si>
  <si>
    <t>tot en met 31 december 2025</t>
  </si>
  <si>
    <t>Samenstelling van het bestuur per 31 december 2025</t>
  </si>
  <si>
    <t>Vacant</t>
  </si>
  <si>
    <t>Dit  financieel jaarverslag gaat over de periode 1 januari 2025</t>
  </si>
  <si>
    <t>ACTIVA</t>
  </si>
  <si>
    <t>PASSIVA</t>
  </si>
  <si>
    <t>Vaste Activa</t>
  </si>
  <si>
    <t>Eigen vermogen</t>
  </si>
  <si>
    <t>Vlottende activa</t>
  </si>
  <si>
    <t>Liquide middelen</t>
  </si>
  <si>
    <t>Rabo Zakelijke rekening</t>
  </si>
  <si>
    <t>Rabo Spaarrekening</t>
  </si>
  <si>
    <t>Totaal activa</t>
  </si>
  <si>
    <t>Balans per 31 December 2025</t>
  </si>
  <si>
    <t xml:space="preserve"> </t>
  </si>
  <si>
    <t>ONTVANGSTEN</t>
  </si>
  <si>
    <t>Gemeente Midden-Groningen</t>
  </si>
  <si>
    <t>Stichting POSO</t>
  </si>
  <si>
    <t>UITGAVEN</t>
  </si>
  <si>
    <t>Stichtingskosten</t>
  </si>
  <si>
    <t>Kosten PR en Website</t>
  </si>
  <si>
    <t>Folders en flyers</t>
  </si>
  <si>
    <t>Positief resultaat verslagjaar</t>
  </si>
  <si>
    <t>STAAT RESUlTAAT OVER HET JAAR 2025</t>
  </si>
  <si>
    <t>RCAOK subsidie</t>
  </si>
  <si>
    <t>Rente Rabobank</t>
  </si>
  <si>
    <t>Kosten Startbijeenkomst</t>
  </si>
  <si>
    <t>Zaalhuur incl. spreker</t>
  </si>
  <si>
    <t>Advertenties</t>
  </si>
  <si>
    <t xml:space="preserve">Kantoorkosten  </t>
  </si>
  <si>
    <t>Algemene kosten</t>
  </si>
  <si>
    <t>Kosten zakelijke rekening Rabobank</t>
  </si>
  <si>
    <t>Attenties vrijwillgers</t>
  </si>
  <si>
    <t>Onkostenvergoeding vrijwilligers</t>
  </si>
  <si>
    <t>Subsidies</t>
  </si>
  <si>
    <t>Activa</t>
  </si>
  <si>
    <t>Rabo zakelijke rekening</t>
  </si>
  <si>
    <t>NL50 RABO 0381 2902 47</t>
  </si>
  <si>
    <t>Saldo conform laatste dagafschrift in 2024</t>
  </si>
  <si>
    <t>Rabo Bedrijfsspaarrekening</t>
  </si>
  <si>
    <t>NL10 RABO 3297 4988 70</t>
  </si>
  <si>
    <t>Vooruitbetaalde kosten</t>
  </si>
  <si>
    <t>Saldo conform laatste dagafschrift in 2025</t>
  </si>
  <si>
    <t>Abonnement 5 jr Webnode</t>
  </si>
  <si>
    <t>Passiva</t>
  </si>
  <si>
    <t>Stand per 01 januari 2025</t>
  </si>
  <si>
    <t>Bij: Staat Resultaat 2025</t>
  </si>
  <si>
    <t>Totaal passiva</t>
  </si>
  <si>
    <t>Ontvangsten:</t>
  </si>
  <si>
    <t>Subsidie</t>
  </si>
  <si>
    <t>Uitgaven:</t>
  </si>
  <si>
    <t>Totaal uitgaven:</t>
  </si>
  <si>
    <t>Toelichting op de Staat van Resultaten per 31 december 2025</t>
  </si>
  <si>
    <t>RCOAK subsidie</t>
  </si>
  <si>
    <t>Kosten Website</t>
  </si>
  <si>
    <t>3 Flapovers + materiaal</t>
  </si>
  <si>
    <t>Uittreksel KvK</t>
  </si>
  <si>
    <t>Algemene toelichting en grondslagen voor de financiële verslaglegging</t>
  </si>
  <si>
    <t>Algemene toelichting over de rechtspersoon</t>
  </si>
  <si>
    <t>Naam:</t>
  </si>
  <si>
    <t>Stichting Platform Ouderen Midden-Groningen</t>
  </si>
  <si>
    <t>Zetel:</t>
  </si>
  <si>
    <t>Registratienummer bij de Kamer van Koophandel</t>
  </si>
  <si>
    <t>Activiteiten:</t>
  </si>
  <si>
    <t>en de gemeente Midden-Groningen anderzijds</t>
  </si>
  <si>
    <t>Vestigingsadres:</t>
  </si>
  <si>
    <t>Laan van de Sport 2</t>
  </si>
  <si>
    <t>Algemene grondslagen voor verslaglegging</t>
  </si>
  <si>
    <t>Algemeen:</t>
  </si>
  <si>
    <t>In de jaarrekening is het voorstel tot resultaatbestemming verwerkt.</t>
  </si>
  <si>
    <t>De jaarrekening is opgesteld op basis van het kasstelsel.</t>
  </si>
  <si>
    <t>Grondslagen voor de waardering van de activa en passiva</t>
  </si>
  <si>
    <t>Activa en passiva</t>
  </si>
  <si>
    <t>Alle activa en passiva worden gewaardeerd tegen nominale waarden</t>
  </si>
  <si>
    <r>
      <rPr>
        <u/>
        <sz val="12"/>
        <color theme="1"/>
        <rFont val="Tomaha"/>
      </rPr>
      <t xml:space="preserve">Rechtsvorm: </t>
    </r>
    <r>
      <rPr>
        <sz val="12"/>
        <color theme="1"/>
        <rFont val="Tomaha"/>
      </rPr>
      <t xml:space="preserve">   Stichting</t>
    </r>
  </si>
  <si>
    <t>van de staat van baten en lasten geboekt.</t>
  </si>
  <si>
    <t>Investeringen benede de € 1.000,00 worden in één keer ten laste</t>
  </si>
  <si>
    <t>Liquide middelen:</t>
  </si>
  <si>
    <t>De liquide middelen staan, voor zover niet anders vermeld, ter vrije beschikking</t>
  </si>
  <si>
    <t>van de stichting en betreffen de direct opeisbare vorderingen op kredietinstellingen</t>
  </si>
  <si>
    <t>en kasmiddelen.</t>
  </si>
  <si>
    <t>Operationele activiteiten</t>
  </si>
  <si>
    <t xml:space="preserve">Resultaat         </t>
  </si>
  <si>
    <t>Mutatie vorderingen en overlopende activa</t>
  </si>
  <si>
    <t>Kasstroom uit operationele middelen</t>
  </si>
  <si>
    <t>Mutatie Liquide middelen</t>
  </si>
  <si>
    <t>Beginstand liquide middelen</t>
  </si>
  <si>
    <t>Einstand liquide middelen</t>
  </si>
  <si>
    <t>Mutaties in 2025</t>
  </si>
  <si>
    <t>Laan van de Sport  2.</t>
  </si>
  <si>
    <t>Laan van de Sport 2.</t>
  </si>
  <si>
    <t>Algemene toelichting voor liquide middelen.</t>
  </si>
  <si>
    <t>Jan Jacob Boersma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</si>
</sst>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Tomaha"/>
    </font>
    <font>
      <b/>
      <i/>
      <sz val="12"/>
      <color rgb="FF000000"/>
      <name val="Tomaha"/>
    </font>
    <font>
      <b/>
      <sz val="12"/>
      <color rgb="FF000000"/>
      <name val="Tomaha"/>
    </font>
    <font>
      <b/>
      <u/>
      <sz val="12"/>
      <color theme="1"/>
      <name val="Tomaha"/>
    </font>
    <font>
      <b/>
      <sz val="12"/>
      <color theme="1"/>
      <name val="Tomaha"/>
    </font>
    <font>
      <u/>
      <sz val="12"/>
      <color theme="1"/>
      <name val="Tomaha"/>
    </font>
    <font>
      <b/>
      <u/>
      <sz val="11"/>
      <color theme="1"/>
      <name val="Aptos Narrow"/>
      <family val="2"/>
      <scheme val="minor"/>
    </font>
    <font>
      <sz val="12"/>
      <color theme="1"/>
      <name val="Toah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1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0" xfId="0" applyNumberFormat="1" applyFont="1"/>
    <xf numFmtId="0" fontId="5" fillId="0" borderId="0" xfId="0" applyFont="1"/>
    <xf numFmtId="3" fontId="2" fillId="0" borderId="0" xfId="0" applyNumberFormat="1" applyFont="1"/>
    <xf numFmtId="3" fontId="2" fillId="0" borderId="1" xfId="0" applyNumberFormat="1" applyFont="1" applyBorder="1"/>
    <xf numFmtId="0" fontId="6" fillId="0" borderId="0" xfId="0" applyFont="1"/>
    <xf numFmtId="3" fontId="6" fillId="0" borderId="1" xfId="0" applyNumberFormat="1" applyFont="1" applyBorder="1"/>
    <xf numFmtId="3" fontId="6" fillId="0" borderId="2" xfId="0" applyNumberFormat="1" applyFont="1" applyBorder="1"/>
    <xf numFmtId="0" fontId="2" fillId="0" borderId="1" xfId="0" applyFont="1" applyBorder="1"/>
    <xf numFmtId="3" fontId="6" fillId="0" borderId="0" xfId="0" applyNumberFormat="1" applyFont="1"/>
    <xf numFmtId="0" fontId="7" fillId="0" borderId="0" xfId="0" applyFont="1"/>
    <xf numFmtId="3" fontId="6" fillId="0" borderId="3" xfId="0" applyNumberFormat="1" applyFont="1" applyBorder="1"/>
    <xf numFmtId="3" fontId="7" fillId="0" borderId="0" xfId="0" applyNumberFormat="1" applyFont="1"/>
    <xf numFmtId="3" fontId="5" fillId="0" borderId="0" xfId="0" applyNumberFormat="1" applyFont="1"/>
    <xf numFmtId="0" fontId="8" fillId="0" borderId="0" xfId="0" applyFont="1"/>
    <xf numFmtId="3" fontId="0" fillId="0" borderId="0" xfId="0" applyNumberFormat="1"/>
    <xf numFmtId="0" fontId="9" fillId="0" borderId="0" xfId="0" applyFont="1"/>
    <xf numFmtId="0" fontId="0" fillId="0" borderId="1" xfId="0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38103</xdr:rowOff>
    </xdr:from>
    <xdr:ext cx="3514392" cy="1485897"/>
    <xdr:pic>
      <xdr:nvPicPr>
        <xdr:cNvPr id="2" name="Afbeelding 1">
          <a:extLst>
            <a:ext uri="{FF2B5EF4-FFF2-40B4-BE49-F238E27FC236}">
              <a16:creationId xmlns:a16="http://schemas.microsoft.com/office/drawing/2014/main" id="{D4F9B4B3-D8E0-4A01-A8A5-5F03C9CA7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38103"/>
          <a:ext cx="3514392" cy="148589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984501" cy="1261853"/>
    <xdr:pic>
      <xdr:nvPicPr>
        <xdr:cNvPr id="2" name="Afbeelding 1">
          <a:extLst>
            <a:ext uri="{FF2B5EF4-FFF2-40B4-BE49-F238E27FC236}">
              <a16:creationId xmlns:a16="http://schemas.microsoft.com/office/drawing/2014/main" id="{656614A6-E8E1-4E8D-81C8-11777ED32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984501" cy="12618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593143</xdr:colOff>
      <xdr:row>7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3A73009-5E8C-2CD3-9BC4-71FE9F9AF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1143" cy="153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19594</xdr:colOff>
      <xdr:row>7</xdr:row>
      <xdr:rowOff>167640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90590D5-66B9-E264-EF79-9F05E3CE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7194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984501" cy="1261853"/>
    <xdr:pic>
      <xdr:nvPicPr>
        <xdr:cNvPr id="2" name="Afbeelding 1">
          <a:extLst>
            <a:ext uri="{FF2B5EF4-FFF2-40B4-BE49-F238E27FC236}">
              <a16:creationId xmlns:a16="http://schemas.microsoft.com/office/drawing/2014/main" id="{A90112B7-5BC2-41E7-B10A-3D7AC6F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984501" cy="12618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984501" cy="1261853"/>
    <xdr:pic>
      <xdr:nvPicPr>
        <xdr:cNvPr id="2" name="Afbeelding 1">
          <a:extLst>
            <a:ext uri="{FF2B5EF4-FFF2-40B4-BE49-F238E27FC236}">
              <a16:creationId xmlns:a16="http://schemas.microsoft.com/office/drawing/2014/main" id="{F6E1DA91-CE5E-4911-9191-2AB89307A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984501" cy="12618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984501" cy="1261853"/>
    <xdr:pic>
      <xdr:nvPicPr>
        <xdr:cNvPr id="2" name="Afbeelding 1">
          <a:extLst>
            <a:ext uri="{FF2B5EF4-FFF2-40B4-BE49-F238E27FC236}">
              <a16:creationId xmlns:a16="http://schemas.microsoft.com/office/drawing/2014/main" id="{74C540C6-6C4C-4B34-BCCB-D86D43937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984501" cy="12618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984501" cy="1261853"/>
    <xdr:pic>
      <xdr:nvPicPr>
        <xdr:cNvPr id="2" name="Afbeelding 1">
          <a:extLst>
            <a:ext uri="{FF2B5EF4-FFF2-40B4-BE49-F238E27FC236}">
              <a16:creationId xmlns:a16="http://schemas.microsoft.com/office/drawing/2014/main" id="{36902D42-7FEB-45D3-BBDE-1D28912F5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984501" cy="12618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984501" cy="1261853"/>
    <xdr:pic>
      <xdr:nvPicPr>
        <xdr:cNvPr id="2" name="Afbeelding 1">
          <a:extLst>
            <a:ext uri="{FF2B5EF4-FFF2-40B4-BE49-F238E27FC236}">
              <a16:creationId xmlns:a16="http://schemas.microsoft.com/office/drawing/2014/main" id="{696F65E9-4301-4D8C-81F0-F70D9B3CF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984501" cy="12618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984501" cy="1261853"/>
    <xdr:pic>
      <xdr:nvPicPr>
        <xdr:cNvPr id="2" name="Afbeelding 1">
          <a:extLst>
            <a:ext uri="{FF2B5EF4-FFF2-40B4-BE49-F238E27FC236}">
              <a16:creationId xmlns:a16="http://schemas.microsoft.com/office/drawing/2014/main" id="{DB8B5034-08E7-4A6D-B50D-9DB44464D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984501" cy="12618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plarformouderen-middengroningen.nl" TargetMode="External"/><Relationship Id="rId1" Type="http://schemas.openxmlformats.org/officeDocument/2006/relationships/hyperlink" Target="http://www.platformouderen-middengroningen.nl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1D5A-91B8-4FE6-82CF-A5C255EC305F}">
  <sheetPr>
    <pageSetUpPr fitToPage="1"/>
  </sheetPr>
  <dimension ref="A1:H28"/>
  <sheetViews>
    <sheetView workbookViewId="0">
      <selection activeCell="F2" sqref="F2"/>
    </sheetView>
  </sheetViews>
  <sheetFormatPr defaultRowHeight="14.4"/>
  <cols>
    <col min="5" max="5" width="16.21875" bestFit="1" customWidth="1"/>
  </cols>
  <sheetData>
    <row r="1" spans="1:8" ht="15.6">
      <c r="A1" s="1"/>
      <c r="B1" s="1"/>
      <c r="C1" s="1"/>
      <c r="D1" s="1"/>
      <c r="E1" s="1"/>
      <c r="F1" s="1"/>
      <c r="G1" s="1"/>
      <c r="H1" s="1"/>
    </row>
    <row r="2" spans="1:8" ht="15.6">
      <c r="A2" s="1"/>
      <c r="B2" s="1"/>
      <c r="C2" s="1"/>
      <c r="D2" s="1"/>
      <c r="E2" s="1"/>
      <c r="F2" s="1" t="s">
        <v>139</v>
      </c>
      <c r="G2" s="1"/>
      <c r="H2" s="1"/>
    </row>
    <row r="3" spans="1:8" ht="15.6">
      <c r="A3" s="1"/>
      <c r="B3" s="1"/>
      <c r="C3" s="1"/>
      <c r="D3" s="1"/>
      <c r="E3" s="1"/>
      <c r="F3" s="1" t="s">
        <v>1</v>
      </c>
      <c r="G3" s="1"/>
      <c r="H3" s="1"/>
    </row>
    <row r="4" spans="1:8" ht="15.6">
      <c r="A4" s="1"/>
      <c r="B4" s="1"/>
      <c r="C4" s="1"/>
      <c r="D4" s="1"/>
      <c r="E4" s="1"/>
      <c r="F4" s="2" t="s">
        <v>2</v>
      </c>
      <c r="G4" s="1"/>
      <c r="H4" s="1"/>
    </row>
    <row r="5" spans="1:8" ht="15.6">
      <c r="A5" s="1"/>
      <c r="B5" s="1"/>
      <c r="C5" s="1"/>
      <c r="D5" s="1"/>
      <c r="E5" s="1"/>
      <c r="F5" s="2" t="s">
        <v>3</v>
      </c>
      <c r="G5" s="1"/>
      <c r="H5" s="1"/>
    </row>
    <row r="6" spans="1:8" ht="15.6">
      <c r="A6" s="1"/>
      <c r="B6" s="1"/>
      <c r="C6" s="1"/>
      <c r="D6" s="1"/>
      <c r="E6" s="1"/>
      <c r="F6" s="1" t="s">
        <v>4</v>
      </c>
      <c r="G6" s="1"/>
      <c r="H6" s="1"/>
    </row>
    <row r="7" spans="1:8" ht="15.6">
      <c r="A7" s="1"/>
      <c r="B7" s="1"/>
      <c r="C7" s="1"/>
      <c r="D7" s="1"/>
      <c r="E7" s="1"/>
      <c r="F7" s="1" t="s">
        <v>5</v>
      </c>
      <c r="G7" s="1"/>
      <c r="H7" s="1"/>
    </row>
    <row r="8" spans="1:8" ht="15.6">
      <c r="A8" s="1"/>
      <c r="B8" s="1"/>
      <c r="C8" s="1"/>
      <c r="D8" s="1"/>
      <c r="E8" s="1"/>
      <c r="F8" s="1" t="s">
        <v>6</v>
      </c>
      <c r="G8" s="1"/>
      <c r="H8" s="1"/>
    </row>
    <row r="9" spans="1:8" ht="15.6">
      <c r="A9" s="1"/>
      <c r="B9" s="1"/>
      <c r="C9" s="1"/>
      <c r="D9" s="1"/>
      <c r="E9" s="1"/>
      <c r="F9" s="1"/>
      <c r="G9" s="1"/>
      <c r="H9" s="1"/>
    </row>
    <row r="10" spans="1:8" ht="15.6">
      <c r="A10" s="1"/>
      <c r="B10" s="1"/>
      <c r="C10" s="1"/>
      <c r="D10" s="1"/>
      <c r="E10" s="1"/>
      <c r="F10" s="1"/>
      <c r="G10" s="1"/>
      <c r="H10" s="1"/>
    </row>
    <row r="11" spans="1:8" ht="15.6">
      <c r="A11" s="1"/>
      <c r="B11" s="1"/>
      <c r="C11" s="1"/>
      <c r="D11" s="1"/>
      <c r="E11" s="1"/>
      <c r="F11" s="1"/>
      <c r="G11" s="1"/>
      <c r="H11" s="1"/>
    </row>
    <row r="12" spans="1:8" ht="15.6">
      <c r="A12" s="1"/>
      <c r="B12" s="1"/>
      <c r="C12" s="1"/>
      <c r="D12" s="1"/>
      <c r="E12" s="1"/>
      <c r="F12" s="1"/>
      <c r="G12" s="1"/>
      <c r="H12" s="1"/>
    </row>
    <row r="13" spans="1:8" ht="15.6">
      <c r="A13" s="1"/>
      <c r="B13" s="1"/>
      <c r="C13" s="1"/>
      <c r="D13" s="1"/>
      <c r="E13" s="1"/>
      <c r="F13" s="1"/>
      <c r="G13" s="1"/>
      <c r="H13" s="1"/>
    </row>
    <row r="14" spans="1:8" ht="15.6">
      <c r="A14" s="1"/>
      <c r="B14" s="1"/>
      <c r="C14" s="1"/>
      <c r="D14" s="1"/>
      <c r="E14" s="1"/>
      <c r="F14" s="1"/>
      <c r="G14" s="1"/>
      <c r="H14" s="1"/>
    </row>
    <row r="15" spans="1:8" ht="15.6">
      <c r="A15" s="1"/>
      <c r="B15" s="1"/>
      <c r="C15" s="1"/>
      <c r="D15" s="1"/>
      <c r="E15" s="1"/>
      <c r="F15" s="1"/>
      <c r="G15" s="1"/>
      <c r="H15" s="1"/>
    </row>
    <row r="16" spans="1:8" ht="15.6">
      <c r="A16" s="1"/>
      <c r="B16" s="1"/>
      <c r="C16" s="1"/>
      <c r="D16" s="1"/>
      <c r="E16" s="1"/>
      <c r="F16" s="1"/>
      <c r="G16" s="1"/>
      <c r="H16" s="1"/>
    </row>
    <row r="17" spans="1:8" ht="15.6">
      <c r="A17" s="1"/>
      <c r="B17" s="1"/>
      <c r="C17" s="1"/>
      <c r="D17" s="1"/>
      <c r="E17" s="1"/>
      <c r="F17" s="1"/>
      <c r="G17" s="1"/>
      <c r="H17" s="1"/>
    </row>
    <row r="18" spans="1:8" ht="15.6">
      <c r="A18" s="1"/>
      <c r="B18" s="1"/>
      <c r="C18" s="1"/>
      <c r="D18" s="1"/>
      <c r="E18" s="1"/>
      <c r="F18" s="1"/>
      <c r="G18" s="1"/>
      <c r="H18" s="1"/>
    </row>
    <row r="19" spans="1:8" ht="15.6">
      <c r="A19" s="1"/>
      <c r="B19" s="1"/>
      <c r="C19" s="1"/>
      <c r="D19" s="1"/>
      <c r="E19" s="1"/>
      <c r="F19" s="1"/>
      <c r="G19" s="1"/>
      <c r="H19" s="1"/>
    </row>
    <row r="20" spans="1:8" ht="15.6">
      <c r="A20" s="1"/>
      <c r="B20" s="1"/>
      <c r="C20" s="1"/>
      <c r="D20" s="1"/>
      <c r="E20" s="1"/>
      <c r="F20" s="1"/>
      <c r="G20" s="1"/>
      <c r="H20" s="1"/>
    </row>
    <row r="21" spans="1:8" ht="15.6">
      <c r="A21" s="1"/>
      <c r="B21" s="1"/>
      <c r="C21" s="1"/>
      <c r="D21" s="1"/>
      <c r="E21" s="1"/>
      <c r="F21" s="1"/>
      <c r="G21" s="1"/>
      <c r="H21" s="1"/>
    </row>
    <row r="22" spans="1:8" ht="15.6">
      <c r="A22" s="1"/>
      <c r="B22" s="1"/>
      <c r="C22" s="1"/>
      <c r="D22" s="1"/>
      <c r="E22" s="1"/>
      <c r="F22" s="1"/>
      <c r="G22" s="1"/>
      <c r="H22" s="1"/>
    </row>
    <row r="23" spans="1:8" ht="15.6">
      <c r="A23" s="1"/>
      <c r="B23" s="1"/>
      <c r="C23" s="1"/>
      <c r="D23" s="1"/>
      <c r="E23" s="1"/>
      <c r="F23" s="1"/>
      <c r="G23" s="1"/>
      <c r="H23" s="1"/>
    </row>
    <row r="24" spans="1:8" ht="15.6">
      <c r="A24" s="3" t="s">
        <v>8</v>
      </c>
      <c r="B24" s="1"/>
      <c r="C24" s="3"/>
      <c r="D24" s="1"/>
      <c r="E24" s="1"/>
      <c r="F24" s="1"/>
      <c r="G24" s="1"/>
      <c r="H24" s="1"/>
    </row>
    <row r="25" spans="1:8" ht="15.6">
      <c r="A25" s="1"/>
      <c r="B25" s="1"/>
      <c r="C25" s="1"/>
      <c r="D25" s="1"/>
      <c r="E25" s="1"/>
      <c r="F25" s="1"/>
      <c r="G25" s="1"/>
      <c r="H25" s="1"/>
    </row>
    <row r="26" spans="1:8" ht="15.6">
      <c r="A26" s="1"/>
      <c r="B26" s="1"/>
      <c r="C26" s="1"/>
      <c r="D26" s="4" t="s">
        <v>7</v>
      </c>
      <c r="E26" s="1"/>
      <c r="F26" s="1"/>
      <c r="G26" s="1"/>
      <c r="H26" s="1"/>
    </row>
    <row r="27" spans="1:8" ht="15.6">
      <c r="A27" s="1"/>
      <c r="B27" s="1"/>
      <c r="C27" s="1"/>
      <c r="D27" s="5"/>
      <c r="E27" s="1"/>
      <c r="F27" s="1"/>
      <c r="G27" s="1"/>
      <c r="H27" s="1"/>
    </row>
    <row r="28" spans="1:8" ht="15.6">
      <c r="A28" s="1"/>
      <c r="B28" s="1"/>
      <c r="C28" s="1"/>
      <c r="D28" s="1"/>
      <c r="E28" s="6" t="s">
        <v>9</v>
      </c>
      <c r="F28" s="1"/>
      <c r="G28" s="1"/>
      <c r="H28" s="1"/>
    </row>
  </sheetData>
  <hyperlinks>
    <hyperlink ref="F4" r:id="rId1" xr:uid="{5B68307C-0541-42C8-9164-38F0F8F225B9}"/>
    <hyperlink ref="F5" r:id="rId2" xr:uid="{AB6021CA-1A57-4EFE-8DD1-1B2728FCD7BF}"/>
  </hyperlinks>
  <pageMargins left="0.7" right="0.7" top="0.75" bottom="0.75" header="0.3" footer="0.3"/>
  <pageSetup paperSize="9" scale="90" orientation="portrait" horizontalDpi="4294967293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9A5E3-D950-4ED1-92E5-3F96C8589B7B}">
  <sheetPr>
    <pageSetUpPr fitToPage="1"/>
  </sheetPr>
  <dimension ref="A1:O50"/>
  <sheetViews>
    <sheetView topLeftCell="A35" workbookViewId="0">
      <selection activeCell="O47" sqref="O47"/>
    </sheetView>
  </sheetViews>
  <sheetFormatPr defaultRowHeight="14.4"/>
  <cols>
    <col min="7" max="7" width="5" customWidth="1"/>
  </cols>
  <sheetData>
    <row r="1" spans="1:11" ht="15.6">
      <c r="H1" s="1" t="s">
        <v>0</v>
      </c>
      <c r="I1" s="1"/>
      <c r="J1" s="1"/>
      <c r="K1" s="1"/>
    </row>
    <row r="2" spans="1:11" ht="15.6">
      <c r="H2" s="1" t="s">
        <v>1</v>
      </c>
      <c r="I2" s="1"/>
      <c r="J2" s="1"/>
      <c r="K2" s="1"/>
    </row>
    <row r="3" spans="1:11" ht="15.6">
      <c r="H3" s="1" t="s">
        <v>2</v>
      </c>
      <c r="I3" s="1"/>
      <c r="J3" s="1"/>
      <c r="K3" s="1"/>
    </row>
    <row r="4" spans="1:11" ht="15.6">
      <c r="H4" s="1" t="s">
        <v>3</v>
      </c>
      <c r="I4" s="1"/>
      <c r="J4" s="1"/>
      <c r="K4" s="1"/>
    </row>
    <row r="5" spans="1:11" ht="15.6">
      <c r="H5" s="1" t="s">
        <v>4</v>
      </c>
      <c r="I5" s="1"/>
      <c r="J5" s="1"/>
      <c r="K5" s="1"/>
    </row>
    <row r="6" spans="1:11" ht="15.6">
      <c r="H6" s="1" t="s">
        <v>5</v>
      </c>
      <c r="I6" s="1"/>
      <c r="J6" s="1"/>
      <c r="K6" s="1"/>
    </row>
    <row r="7" spans="1:11" ht="15.6">
      <c r="H7" s="1" t="s">
        <v>6</v>
      </c>
      <c r="I7" s="1"/>
      <c r="J7" s="1"/>
      <c r="K7" s="1"/>
    </row>
    <row r="10" spans="1:11" ht="15.6">
      <c r="A10" s="7" t="s">
        <v>16</v>
      </c>
      <c r="B10" s="1"/>
      <c r="C10" s="1"/>
      <c r="D10" s="1"/>
      <c r="E10" s="1"/>
      <c r="F10" s="7">
        <v>2025</v>
      </c>
      <c r="G10" s="1"/>
      <c r="H10" s="1"/>
      <c r="I10" s="7">
        <v>2024</v>
      </c>
    </row>
    <row r="11" spans="1:11" ht="15.6">
      <c r="A11" s="1"/>
      <c r="B11" s="1"/>
      <c r="C11" s="1"/>
      <c r="D11" s="1"/>
      <c r="E11" s="1"/>
      <c r="F11" s="1"/>
      <c r="G11" s="1"/>
      <c r="H11" s="1"/>
      <c r="I11" s="10"/>
    </row>
    <row r="12" spans="1:11" ht="15.6">
      <c r="A12" s="1" t="s">
        <v>130</v>
      </c>
      <c r="B12" s="1"/>
      <c r="C12" s="1"/>
      <c r="D12" s="1"/>
      <c r="E12" s="1"/>
      <c r="F12" s="1"/>
      <c r="G12" s="1"/>
      <c r="H12" s="1"/>
      <c r="I12" s="1"/>
    </row>
    <row r="13" spans="1:11" ht="15.6">
      <c r="A13" s="1" t="s">
        <v>131</v>
      </c>
      <c r="B13" s="1"/>
      <c r="C13" s="1"/>
      <c r="D13" s="1"/>
      <c r="E13" s="1"/>
      <c r="F13" s="8">
        <v>1393</v>
      </c>
      <c r="G13" s="8"/>
      <c r="H13" s="8"/>
      <c r="I13" s="14">
        <v>1383</v>
      </c>
    </row>
    <row r="14" spans="1:11" ht="15.6">
      <c r="A14" s="1"/>
      <c r="B14" s="1"/>
      <c r="C14" s="1"/>
      <c r="D14" s="1"/>
      <c r="E14" s="1"/>
      <c r="F14" s="8"/>
      <c r="G14" s="8"/>
      <c r="H14" s="8"/>
      <c r="I14" s="14"/>
    </row>
    <row r="15" spans="1:11" ht="15.6">
      <c r="A15" s="1" t="s">
        <v>132</v>
      </c>
      <c r="B15" s="1"/>
      <c r="C15" s="1"/>
      <c r="D15" s="1"/>
      <c r="E15" s="1"/>
      <c r="F15" s="9">
        <v>565</v>
      </c>
      <c r="G15" s="8"/>
      <c r="H15" s="8"/>
      <c r="I15" s="1">
        <v>0</v>
      </c>
    </row>
    <row r="16" spans="1:11" ht="15.6">
      <c r="A16" s="1"/>
      <c r="B16" s="1"/>
      <c r="C16" s="1"/>
      <c r="D16" s="1"/>
      <c r="E16" s="1"/>
      <c r="F16" s="8"/>
      <c r="G16" s="8"/>
      <c r="H16" s="8"/>
      <c r="I16" s="1"/>
    </row>
    <row r="17" spans="1:9" ht="16.2" thickBot="1">
      <c r="A17" s="10" t="s">
        <v>133</v>
      </c>
      <c r="B17" s="1"/>
      <c r="C17" s="1"/>
      <c r="D17" s="1"/>
      <c r="E17" s="1"/>
      <c r="F17" s="12">
        <f>SUM(F11:F16)</f>
        <v>1958</v>
      </c>
      <c r="G17" s="8"/>
      <c r="H17" s="8"/>
      <c r="I17" s="12">
        <f>SUM(I13:I16)</f>
        <v>1383</v>
      </c>
    </row>
    <row r="18" spans="1:9" ht="16.2" thickTop="1">
      <c r="A18" s="1"/>
      <c r="B18" s="1"/>
      <c r="C18" s="1"/>
      <c r="D18" s="1"/>
      <c r="E18" s="1"/>
      <c r="F18" s="8"/>
      <c r="G18" s="8"/>
      <c r="H18" s="8"/>
      <c r="I18" s="7"/>
    </row>
    <row r="19" spans="1:9" ht="15.6">
      <c r="A19" s="10" t="s">
        <v>134</v>
      </c>
      <c r="B19" s="1"/>
      <c r="C19" s="1"/>
      <c r="D19" s="1"/>
      <c r="E19" s="1"/>
      <c r="F19" s="8"/>
      <c r="G19" s="8"/>
      <c r="H19" s="8"/>
      <c r="I19" s="14"/>
    </row>
    <row r="20" spans="1:9" ht="15.6">
      <c r="A20" s="1" t="s">
        <v>135</v>
      </c>
      <c r="E20" s="8">
        <v>1216</v>
      </c>
      <c r="F20" s="20"/>
      <c r="G20" s="20"/>
      <c r="H20" s="20"/>
      <c r="I20" s="8">
        <f>418.88+1750</f>
        <v>2168.88</v>
      </c>
    </row>
    <row r="21" spans="1:9" ht="15.6">
      <c r="A21" s="1" t="s">
        <v>137</v>
      </c>
      <c r="E21" s="8">
        <f>1942-1216</f>
        <v>726</v>
      </c>
      <c r="F21" s="20"/>
      <c r="G21" s="20"/>
      <c r="H21" s="20"/>
      <c r="I21" s="8">
        <f>2169-1216</f>
        <v>953</v>
      </c>
    </row>
    <row r="22" spans="1:9" ht="16.2" thickBot="1">
      <c r="A22" s="10" t="s">
        <v>136</v>
      </c>
      <c r="E22" s="12">
        <v>1942.48</v>
      </c>
      <c r="F22" s="20"/>
      <c r="G22" s="20"/>
      <c r="H22" s="20"/>
      <c r="I22" s="12">
        <f>116.36+1100</f>
        <v>1216.3599999999999</v>
      </c>
    </row>
    <row r="23" spans="1:9" ht="16.2" thickTop="1">
      <c r="E23" s="8"/>
      <c r="F23" s="20"/>
      <c r="G23" s="20"/>
      <c r="H23" s="20"/>
    </row>
    <row r="24" spans="1:9">
      <c r="F24" s="20"/>
      <c r="G24" s="20"/>
      <c r="H24" s="20"/>
    </row>
    <row r="25" spans="1:9">
      <c r="F25" s="20"/>
      <c r="G25" s="20"/>
      <c r="H25" s="20"/>
    </row>
    <row r="26" spans="1:9">
      <c r="F26" s="20"/>
      <c r="G26" s="20"/>
      <c r="H26" s="20"/>
    </row>
    <row r="27" spans="1:9">
      <c r="F27" s="20"/>
      <c r="G27" s="20"/>
      <c r="H27" s="20"/>
    </row>
    <row r="28" spans="1:9">
      <c r="F28" s="20"/>
      <c r="G28" s="20"/>
      <c r="H28" s="20"/>
    </row>
    <row r="47" spans="15:15">
      <c r="O47" s="22"/>
    </row>
    <row r="50" spans="11:11">
      <c r="K50">
        <v>9</v>
      </c>
    </row>
  </sheetData>
  <pageMargins left="0.7" right="0.7" top="0.75" bottom="0.75" header="0.3" footer="0.3"/>
  <pageSetup paperSize="9" scale="85" orientation="portrait" horizontalDpi="4294967293" verticalDpi="0" r:id="rId1"/>
  <ignoredErrors>
    <ignoredError sqref="F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44CA0-956D-4457-BC5F-45E38E144E67}">
  <sheetPr>
    <pageSetUpPr fitToPage="1"/>
  </sheetPr>
  <dimension ref="A1:J50"/>
  <sheetViews>
    <sheetView workbookViewId="0">
      <selection activeCell="A50" sqref="A50:XFD50"/>
    </sheetView>
  </sheetViews>
  <sheetFormatPr defaultRowHeight="14.4"/>
  <sheetData>
    <row r="1" spans="1:10" ht="15.6">
      <c r="A1" s="1"/>
      <c r="B1" s="1"/>
      <c r="C1" s="1"/>
      <c r="D1" s="1"/>
      <c r="E1" s="1"/>
      <c r="F1" s="1"/>
      <c r="G1" s="1" t="s">
        <v>139</v>
      </c>
      <c r="H1" s="1"/>
      <c r="I1" s="1"/>
      <c r="J1" s="1"/>
    </row>
    <row r="2" spans="1:10" ht="15.6">
      <c r="A2" s="1"/>
      <c r="B2" s="1"/>
      <c r="C2" s="1"/>
      <c r="D2" s="1"/>
      <c r="E2" s="1"/>
      <c r="F2" s="1"/>
      <c r="G2" s="1" t="s">
        <v>1</v>
      </c>
      <c r="H2" s="1"/>
      <c r="I2" s="1"/>
      <c r="J2" s="1"/>
    </row>
    <row r="3" spans="1:10" ht="15.6">
      <c r="A3" s="1"/>
      <c r="B3" s="1"/>
      <c r="C3" s="1"/>
      <c r="D3" s="1"/>
      <c r="E3" s="1"/>
      <c r="F3" s="1"/>
      <c r="G3" s="1" t="s">
        <v>2</v>
      </c>
      <c r="H3" s="1"/>
      <c r="I3" s="1"/>
      <c r="J3" s="1"/>
    </row>
    <row r="4" spans="1:10" ht="15.6">
      <c r="A4" s="1"/>
      <c r="B4" s="1"/>
      <c r="C4" s="1"/>
      <c r="D4" s="1"/>
      <c r="E4" s="1"/>
      <c r="F4" s="1"/>
      <c r="G4" s="1" t="s">
        <v>3</v>
      </c>
      <c r="H4" s="1"/>
      <c r="I4" s="1"/>
      <c r="J4" s="1"/>
    </row>
    <row r="5" spans="1:10" ht="15.6">
      <c r="A5" s="1"/>
      <c r="B5" s="1" t="s">
        <v>17</v>
      </c>
      <c r="C5" s="1"/>
      <c r="D5" s="1"/>
      <c r="E5" s="1"/>
      <c r="F5" s="1"/>
      <c r="G5" s="1" t="s">
        <v>4</v>
      </c>
      <c r="H5" s="1"/>
      <c r="I5" s="1"/>
      <c r="J5" s="1"/>
    </row>
    <row r="6" spans="1:10" ht="15.6">
      <c r="A6" s="1"/>
      <c r="B6" s="1"/>
      <c r="C6" s="1"/>
      <c r="D6" s="1"/>
      <c r="E6" s="1"/>
      <c r="F6" s="1"/>
      <c r="G6" s="1" t="s">
        <v>5</v>
      </c>
      <c r="H6" s="1"/>
      <c r="I6" s="1"/>
      <c r="J6" s="1"/>
    </row>
    <row r="7" spans="1:10" ht="15.6">
      <c r="A7" s="1"/>
      <c r="B7" s="1"/>
      <c r="C7" s="1"/>
      <c r="D7" s="1"/>
      <c r="E7" s="1"/>
      <c r="F7" s="1"/>
      <c r="G7" s="1" t="s">
        <v>6</v>
      </c>
      <c r="H7" s="1"/>
      <c r="I7" s="1"/>
      <c r="J7" s="1"/>
    </row>
    <row r="8" spans="1:10" ht="15.6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6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6">
      <c r="A10" s="1" t="s">
        <v>10</v>
      </c>
      <c r="B10" s="1"/>
      <c r="C10" s="1"/>
      <c r="D10" s="1"/>
      <c r="E10" s="1"/>
      <c r="F10" s="1"/>
      <c r="G10" s="1" t="s">
        <v>11</v>
      </c>
      <c r="H10" s="1"/>
      <c r="I10" s="1"/>
      <c r="J10" s="1"/>
    </row>
    <row r="11" spans="1:10" ht="15.6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5.6">
      <c r="A12" s="1" t="s">
        <v>12</v>
      </c>
      <c r="B12" s="1"/>
      <c r="C12" s="1"/>
      <c r="D12" s="1"/>
      <c r="E12" s="1"/>
      <c r="F12" s="1"/>
      <c r="G12" s="1">
        <v>2</v>
      </c>
      <c r="H12" s="1"/>
      <c r="I12" s="1"/>
      <c r="J12" s="1"/>
    </row>
    <row r="13" spans="1:10" ht="15.6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5.6">
      <c r="A14" s="1" t="s">
        <v>13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ht="15.6">
      <c r="A15" s="1" t="s">
        <v>18</v>
      </c>
      <c r="B15" s="1"/>
      <c r="C15" s="1"/>
      <c r="D15" s="1"/>
      <c r="E15" s="1"/>
      <c r="F15" s="1"/>
      <c r="G15" s="1">
        <v>3</v>
      </c>
      <c r="H15" s="1"/>
      <c r="I15" s="1"/>
      <c r="J15" s="1"/>
    </row>
    <row r="16" spans="1:10" ht="15.6">
      <c r="A16" s="1" t="s">
        <v>19</v>
      </c>
      <c r="B16" s="1"/>
      <c r="C16" s="1"/>
      <c r="D16" s="1"/>
      <c r="E16" s="1"/>
      <c r="F16" s="1"/>
      <c r="G16" s="1">
        <v>4</v>
      </c>
      <c r="H16" s="1"/>
      <c r="I16" s="1"/>
      <c r="J16" s="1"/>
    </row>
    <row r="17" spans="1:10" ht="15.6">
      <c r="A17" s="1" t="s">
        <v>20</v>
      </c>
      <c r="B17" s="1"/>
      <c r="C17" s="1"/>
      <c r="D17" s="1"/>
      <c r="E17" s="1"/>
      <c r="F17" s="1"/>
      <c r="G17" s="1">
        <v>5</v>
      </c>
      <c r="H17" s="1"/>
      <c r="I17" s="1"/>
      <c r="J17" s="1"/>
    </row>
    <row r="18" spans="1:10" ht="15.6">
      <c r="A18" s="1" t="s">
        <v>21</v>
      </c>
      <c r="B18" s="1"/>
      <c r="C18" s="1"/>
      <c r="D18" s="1"/>
      <c r="E18" s="1"/>
      <c r="F18" s="1"/>
      <c r="G18" s="1">
        <v>6</v>
      </c>
      <c r="H18" s="1"/>
      <c r="I18" s="1"/>
      <c r="J18" s="1"/>
    </row>
    <row r="19" spans="1:10" ht="15.6">
      <c r="A19" s="1" t="s">
        <v>14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ht="15.6">
      <c r="A20" s="1" t="s">
        <v>15</v>
      </c>
      <c r="B20" s="1"/>
      <c r="C20" s="1"/>
      <c r="D20" s="1"/>
      <c r="E20" s="1"/>
      <c r="F20" s="1"/>
      <c r="G20" s="1">
        <v>7</v>
      </c>
      <c r="H20" s="1"/>
      <c r="I20" s="1"/>
      <c r="J20" s="1"/>
    </row>
    <row r="21" spans="1:10" ht="15.6">
      <c r="A21" s="1" t="s">
        <v>140</v>
      </c>
      <c r="B21" s="1"/>
      <c r="C21" s="1"/>
      <c r="D21" s="1"/>
      <c r="E21" s="1"/>
      <c r="F21" s="1"/>
      <c r="G21" s="1">
        <v>8</v>
      </c>
      <c r="H21" s="1"/>
      <c r="I21" s="1"/>
      <c r="J21" s="1"/>
    </row>
    <row r="22" spans="1:10" ht="15.6">
      <c r="A22" s="1" t="s">
        <v>16</v>
      </c>
      <c r="B22" s="1"/>
      <c r="C22" s="1"/>
      <c r="D22" s="1"/>
      <c r="E22" s="1"/>
      <c r="F22" s="1"/>
      <c r="G22" s="1">
        <v>9</v>
      </c>
      <c r="H22" s="1"/>
      <c r="I22" s="1"/>
      <c r="J22" s="1"/>
    </row>
    <row r="23" spans="1:10" ht="15.6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5.6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5.6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5.6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5.6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5.6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5.6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5.6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6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6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6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6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6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6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6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6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6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.6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6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6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6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6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6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6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6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6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6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6">
      <c r="A50" s="1"/>
      <c r="B50" s="1"/>
      <c r="C50" s="1"/>
      <c r="D50" s="1"/>
      <c r="E50" s="1"/>
      <c r="F50" s="1"/>
      <c r="G50" s="1"/>
      <c r="H50" s="1"/>
      <c r="I50" s="1"/>
      <c r="J50" s="1">
        <v>1</v>
      </c>
    </row>
  </sheetData>
  <pageMargins left="0.7" right="0.7" top="0.75" bottom="0.75" header="0.3" footer="0.3"/>
  <pageSetup paperSize="9" scale="8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CFD9F-9947-4EA1-96DE-37E153389600}">
  <sheetPr>
    <pageSetUpPr fitToPage="1"/>
  </sheetPr>
  <dimension ref="A1:J50"/>
  <sheetViews>
    <sheetView workbookViewId="0">
      <selection activeCell="J18" sqref="J18"/>
    </sheetView>
  </sheetViews>
  <sheetFormatPr defaultRowHeight="14.4"/>
  <sheetData>
    <row r="1" spans="1:10" ht="15.6">
      <c r="A1" s="1"/>
      <c r="B1" s="1"/>
      <c r="C1" s="1"/>
      <c r="D1" s="1"/>
      <c r="E1" s="1"/>
      <c r="F1" s="1"/>
      <c r="G1" s="1" t="s">
        <v>139</v>
      </c>
      <c r="H1" s="1"/>
      <c r="I1" s="1"/>
      <c r="J1" s="1"/>
    </row>
    <row r="2" spans="1:10" ht="15.6">
      <c r="A2" s="1"/>
      <c r="B2" s="1"/>
      <c r="C2" s="1"/>
      <c r="D2" s="1"/>
      <c r="E2" s="1"/>
      <c r="F2" s="1"/>
      <c r="G2" s="1" t="s">
        <v>1</v>
      </c>
      <c r="H2" s="1"/>
      <c r="I2" s="1"/>
      <c r="J2" s="1"/>
    </row>
    <row r="3" spans="1:10" ht="15.6">
      <c r="A3" s="1"/>
      <c r="B3" s="1"/>
      <c r="C3" s="1"/>
      <c r="D3" s="1"/>
      <c r="E3" s="1"/>
      <c r="F3" s="1"/>
      <c r="G3" s="1" t="s">
        <v>2</v>
      </c>
      <c r="H3" s="1"/>
      <c r="I3" s="1"/>
      <c r="J3" s="1"/>
    </row>
    <row r="4" spans="1:10" ht="15.6">
      <c r="A4" s="1"/>
      <c r="B4" s="1"/>
      <c r="C4" s="1"/>
      <c r="D4" s="1"/>
      <c r="E4" s="1"/>
      <c r="F4" s="1"/>
      <c r="G4" s="1" t="s">
        <v>3</v>
      </c>
      <c r="H4" s="1"/>
      <c r="I4" s="1"/>
      <c r="J4" s="1"/>
    </row>
    <row r="5" spans="1:10" ht="15.6">
      <c r="A5" s="1"/>
      <c r="B5" s="1"/>
      <c r="C5" s="1"/>
      <c r="D5" s="1"/>
      <c r="E5" s="1"/>
      <c r="F5" s="1"/>
      <c r="G5" s="1" t="s">
        <v>4</v>
      </c>
      <c r="H5" s="1"/>
      <c r="I5" s="1"/>
      <c r="J5" s="1"/>
    </row>
    <row r="6" spans="1:10" ht="15.6">
      <c r="A6" s="1"/>
      <c r="B6" s="1"/>
      <c r="C6" s="1"/>
      <c r="D6" s="1"/>
      <c r="E6" s="1"/>
      <c r="F6" s="1"/>
      <c r="G6" s="1" t="s">
        <v>5</v>
      </c>
      <c r="H6" s="1"/>
      <c r="I6" s="1"/>
      <c r="J6" s="1"/>
    </row>
    <row r="7" spans="1:10" ht="15.6">
      <c r="A7" s="1"/>
      <c r="B7" s="1"/>
      <c r="C7" s="1"/>
      <c r="D7" s="1"/>
      <c r="E7" s="1"/>
      <c r="F7" s="1"/>
      <c r="G7" s="1" t="s">
        <v>6</v>
      </c>
      <c r="H7" s="1"/>
      <c r="I7" s="1"/>
      <c r="J7" s="1"/>
    </row>
    <row r="8" spans="1:10" ht="15.6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6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6">
      <c r="A10" s="1"/>
      <c r="B10" s="1"/>
      <c r="C10" s="1"/>
      <c r="D10" s="1"/>
      <c r="E10" s="7" t="s">
        <v>12</v>
      </c>
      <c r="F10" s="1"/>
      <c r="G10" s="1"/>
      <c r="H10" s="1"/>
      <c r="I10" s="1"/>
      <c r="J10" s="1"/>
    </row>
    <row r="11" spans="1:10" ht="15.6">
      <c r="A11" s="1" t="s">
        <v>48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15.6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15.6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5.6">
      <c r="A14" s="1" t="s">
        <v>22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ht="15.6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.6">
      <c r="A16" s="1" t="s">
        <v>23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ht="15.6">
      <c r="A17" s="1" t="s">
        <v>24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ht="15.6">
      <c r="A18" s="1" t="s">
        <v>52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ht="15.6">
      <c r="A19" s="1" t="s">
        <v>49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ht="15.6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5.6">
      <c r="A21" s="1" t="s">
        <v>25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ht="15.6">
      <c r="A22" s="1" t="s">
        <v>26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ht="15.6">
      <c r="A23" s="1" t="s">
        <v>27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ht="15.6">
      <c r="A24" s="1" t="s">
        <v>28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ht="15.6">
      <c r="A25" s="1" t="s">
        <v>29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ht="15.6">
      <c r="A26" s="1" t="s">
        <v>30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ht="15.6">
      <c r="A27" s="1" t="s">
        <v>31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ht="15.6">
      <c r="A28" s="1" t="s">
        <v>32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ht="15.6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5.6">
      <c r="A30" s="1" t="s">
        <v>50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ht="15.6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6">
      <c r="A32" s="1" t="s">
        <v>33</v>
      </c>
      <c r="B32" s="1" t="s">
        <v>34</v>
      </c>
      <c r="C32" s="1"/>
      <c r="D32" s="1" t="s">
        <v>51</v>
      </c>
      <c r="E32" s="1"/>
      <c r="F32" s="1"/>
      <c r="G32" s="1"/>
      <c r="H32" s="1"/>
      <c r="I32" s="1"/>
      <c r="J32" s="1"/>
    </row>
    <row r="33" spans="1:10" ht="15.6">
      <c r="A33" s="1" t="s">
        <v>35</v>
      </c>
      <c r="B33" s="1" t="s">
        <v>36</v>
      </c>
      <c r="C33" s="1"/>
      <c r="D33" s="1" t="s">
        <v>37</v>
      </c>
      <c r="E33" s="1"/>
      <c r="F33" s="1"/>
      <c r="G33" s="1"/>
      <c r="H33" s="1"/>
      <c r="I33" s="1"/>
      <c r="J33" s="1"/>
    </row>
    <row r="34" spans="1:10" ht="15.6">
      <c r="A34" s="1" t="s">
        <v>38</v>
      </c>
      <c r="B34" s="1" t="s">
        <v>39</v>
      </c>
      <c r="C34" s="1"/>
      <c r="D34" s="1" t="s">
        <v>37</v>
      </c>
      <c r="E34" s="1"/>
      <c r="F34" s="1"/>
      <c r="G34" s="1"/>
      <c r="H34" s="1"/>
      <c r="I34" s="1"/>
      <c r="J34" s="1"/>
    </row>
    <row r="35" spans="1:10" ht="15.6">
      <c r="A35" s="1" t="s">
        <v>40</v>
      </c>
      <c r="B35" s="1" t="s">
        <v>41</v>
      </c>
      <c r="C35" s="1"/>
      <c r="D35" s="1" t="s">
        <v>42</v>
      </c>
      <c r="E35" s="1"/>
      <c r="F35" s="1"/>
      <c r="G35" s="1"/>
      <c r="H35" s="1"/>
      <c r="I35" s="1"/>
      <c r="J35" s="1"/>
    </row>
    <row r="36" spans="1:10" ht="15.6">
      <c r="A36" s="1" t="s">
        <v>43</v>
      </c>
      <c r="B36" s="1" t="s">
        <v>41</v>
      </c>
      <c r="C36" s="1"/>
      <c r="D36" s="1" t="s">
        <v>51</v>
      </c>
      <c r="E36" s="1"/>
      <c r="F36" s="1"/>
      <c r="G36" s="1"/>
      <c r="H36" s="1"/>
      <c r="I36" s="1"/>
      <c r="J36" s="1"/>
    </row>
    <row r="37" spans="1:10" ht="15.6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6">
      <c r="A38" s="1" t="s">
        <v>44</v>
      </c>
      <c r="B38" s="1"/>
      <c r="C38" s="1"/>
      <c r="D38" s="1"/>
      <c r="E38" s="1"/>
      <c r="F38" s="1"/>
      <c r="G38" s="1"/>
      <c r="H38" s="1"/>
      <c r="I38" s="1"/>
      <c r="J38" s="1"/>
    </row>
    <row r="39" spans="1:10" ht="15.6">
      <c r="A39" s="1" t="s">
        <v>33</v>
      </c>
      <c r="B39" s="1" t="s">
        <v>141</v>
      </c>
      <c r="C39" s="1"/>
      <c r="D39" s="1"/>
      <c r="E39" s="1"/>
      <c r="F39" s="1"/>
      <c r="G39" s="1"/>
      <c r="H39" s="1"/>
      <c r="I39" s="1"/>
      <c r="J39" s="1"/>
    </row>
    <row r="40" spans="1:10" ht="15.6">
      <c r="A40" s="1" t="s">
        <v>35</v>
      </c>
      <c r="B40" s="1" t="s">
        <v>45</v>
      </c>
      <c r="C40" s="1"/>
      <c r="D40" s="1"/>
      <c r="E40" s="1"/>
      <c r="F40" s="1"/>
      <c r="G40" s="1"/>
      <c r="H40" s="1"/>
      <c r="I40" s="1"/>
      <c r="J40" s="1"/>
    </row>
    <row r="41" spans="1:10" ht="15.6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6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6">
      <c r="A43" s="1" t="s">
        <v>46</v>
      </c>
      <c r="B43" s="1"/>
      <c r="C43" s="1"/>
      <c r="D43" s="1"/>
      <c r="E43" s="1"/>
      <c r="F43" s="1"/>
      <c r="G43" s="1"/>
      <c r="H43" s="1"/>
      <c r="I43" s="1"/>
      <c r="J43" s="1"/>
    </row>
    <row r="44" spans="1:10" ht="15.6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6">
      <c r="A45" s="1" t="s">
        <v>37</v>
      </c>
      <c r="B45" s="1"/>
      <c r="C45" s="1" t="s">
        <v>47</v>
      </c>
      <c r="D45" s="1"/>
      <c r="E45" s="1"/>
      <c r="F45" s="1"/>
      <c r="G45" s="1"/>
      <c r="H45" s="1"/>
      <c r="I45" s="1"/>
      <c r="J45" s="1"/>
    </row>
    <row r="46" spans="1:10" ht="15.6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6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6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6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6">
      <c r="A50" s="1"/>
      <c r="B50" s="1"/>
      <c r="C50" s="1"/>
      <c r="D50" s="1"/>
      <c r="E50" s="1"/>
      <c r="F50" s="1"/>
      <c r="G50" s="1"/>
      <c r="H50" s="1"/>
      <c r="I50" s="1"/>
      <c r="J50" s="1">
        <v>2</v>
      </c>
    </row>
  </sheetData>
  <pageMargins left="0.7" right="0.7" top="0.75" bottom="0.75" header="0.3" footer="0.3"/>
  <pageSetup paperSize="9" scale="8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026AC-F930-42B6-9994-8B3E1E85B393}">
  <sheetPr>
    <pageSetUpPr fitToPage="1"/>
  </sheetPr>
  <dimension ref="A1:M50"/>
  <sheetViews>
    <sheetView topLeftCell="A36" workbookViewId="0">
      <selection activeCell="G38" sqref="G38"/>
    </sheetView>
  </sheetViews>
  <sheetFormatPr defaultRowHeight="14.4"/>
  <cols>
    <col min="8" max="8" width="1.33203125" bestFit="1" customWidth="1"/>
    <col min="9" max="9" width="5.6640625" customWidth="1"/>
    <col min="10" max="10" width="10.21875" customWidth="1"/>
  </cols>
  <sheetData>
    <row r="1" spans="1:13" ht="15.6">
      <c r="A1" s="1"/>
      <c r="B1" s="1"/>
      <c r="C1" s="1"/>
      <c r="D1" s="1"/>
      <c r="E1" s="1"/>
      <c r="F1" s="1"/>
      <c r="G1" s="1"/>
      <c r="H1" s="1"/>
      <c r="I1" s="1" t="s">
        <v>139</v>
      </c>
      <c r="J1" s="1"/>
      <c r="K1" s="1"/>
      <c r="L1" s="1"/>
      <c r="M1" s="1"/>
    </row>
    <row r="2" spans="1:13" ht="15.6">
      <c r="A2" s="1"/>
      <c r="B2" s="1"/>
      <c r="C2" s="1"/>
      <c r="D2" s="1"/>
      <c r="E2" s="1"/>
      <c r="F2" s="1"/>
      <c r="G2" s="1"/>
      <c r="H2" s="1"/>
      <c r="I2" s="1" t="s">
        <v>1</v>
      </c>
      <c r="J2" s="1"/>
      <c r="K2" s="1"/>
      <c r="L2" s="1"/>
      <c r="M2" s="1"/>
    </row>
    <row r="3" spans="1:13" ht="15.6">
      <c r="A3" s="1"/>
      <c r="B3" s="1"/>
      <c r="C3" s="1"/>
      <c r="D3" s="1"/>
      <c r="E3" s="1"/>
      <c r="F3" s="1"/>
      <c r="G3" s="1"/>
      <c r="H3" s="1"/>
      <c r="I3" s="1" t="s">
        <v>2</v>
      </c>
      <c r="J3" s="1"/>
      <c r="K3" s="1"/>
      <c r="L3" s="1"/>
      <c r="M3" s="1"/>
    </row>
    <row r="4" spans="1:13" ht="15.6">
      <c r="A4" s="1"/>
      <c r="B4" s="1"/>
      <c r="C4" s="1"/>
      <c r="D4" s="1"/>
      <c r="E4" s="1"/>
      <c r="F4" s="1"/>
      <c r="G4" s="1"/>
      <c r="H4" s="1"/>
      <c r="I4" s="1" t="s">
        <v>3</v>
      </c>
      <c r="J4" s="1"/>
      <c r="K4" s="1"/>
      <c r="L4" s="1"/>
      <c r="M4" s="1"/>
    </row>
    <row r="5" spans="1:13" ht="15.6">
      <c r="A5" s="1"/>
      <c r="B5" s="1"/>
      <c r="C5" s="1"/>
      <c r="D5" s="1"/>
      <c r="E5" s="1"/>
      <c r="F5" s="1"/>
      <c r="G5" s="1"/>
      <c r="H5" s="1"/>
      <c r="I5" s="1" t="s">
        <v>4</v>
      </c>
      <c r="J5" s="1"/>
      <c r="K5" s="1"/>
      <c r="L5" s="1"/>
      <c r="M5" s="1"/>
    </row>
    <row r="6" spans="1:13" ht="15.6">
      <c r="A6" s="1"/>
      <c r="B6" s="1"/>
      <c r="C6" s="1"/>
      <c r="D6" s="1"/>
      <c r="E6" s="1"/>
      <c r="F6" s="1"/>
      <c r="G6" s="1"/>
      <c r="H6" s="1"/>
      <c r="I6" s="1" t="s">
        <v>5</v>
      </c>
      <c r="J6" s="1"/>
      <c r="K6" s="1"/>
      <c r="L6" s="1"/>
      <c r="M6" s="1"/>
    </row>
    <row r="7" spans="1:13" ht="15.6">
      <c r="A7" s="1"/>
      <c r="B7" s="1"/>
      <c r="C7" s="1"/>
      <c r="D7" s="1"/>
      <c r="E7" s="1"/>
      <c r="F7" s="1"/>
      <c r="G7" s="1"/>
      <c r="H7" s="1"/>
      <c r="I7" s="1" t="s">
        <v>6</v>
      </c>
      <c r="J7" s="1"/>
      <c r="K7" s="1"/>
      <c r="L7" s="1"/>
      <c r="M7" s="1"/>
    </row>
    <row r="8" spans="1:13" ht="15.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5.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6">
      <c r="A10" s="10" t="s">
        <v>62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5.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5.6">
      <c r="A12" s="7" t="s">
        <v>53</v>
      </c>
      <c r="B12" s="1"/>
      <c r="C12" s="1"/>
      <c r="D12" s="7"/>
      <c r="E12" s="7"/>
      <c r="F12" s="1"/>
      <c r="G12" s="7"/>
      <c r="H12" s="1"/>
      <c r="I12" s="10" t="s">
        <v>54</v>
      </c>
      <c r="J12" s="1"/>
      <c r="K12" s="7"/>
      <c r="L12" s="7"/>
      <c r="M12" s="1"/>
    </row>
    <row r="13" spans="1:13" ht="15.6">
      <c r="A13" s="1"/>
      <c r="B13" s="1"/>
      <c r="C13" s="1"/>
      <c r="D13" s="1"/>
      <c r="E13" s="7">
        <v>2025</v>
      </c>
      <c r="F13" s="1"/>
      <c r="G13" s="7">
        <v>2024</v>
      </c>
      <c r="H13" s="1"/>
      <c r="I13" s="1"/>
      <c r="J13" s="1"/>
      <c r="K13" s="7">
        <v>2025</v>
      </c>
      <c r="L13" s="7">
        <v>2024</v>
      </c>
      <c r="M13" s="1"/>
    </row>
    <row r="14" spans="1:13" ht="15.6">
      <c r="A14" s="1" t="s">
        <v>55</v>
      </c>
      <c r="B14" s="1"/>
      <c r="C14" s="1"/>
      <c r="D14" s="8"/>
      <c r="E14" s="8">
        <v>0</v>
      </c>
      <c r="F14" s="8"/>
      <c r="G14" s="8"/>
      <c r="H14" s="8" t="s">
        <v>63</v>
      </c>
      <c r="M14" s="1"/>
    </row>
    <row r="15" spans="1:13" ht="15.6">
      <c r="A15" s="1"/>
      <c r="B15" s="1"/>
      <c r="C15" s="1"/>
      <c r="D15" s="8"/>
      <c r="E15" s="8"/>
      <c r="F15" s="8"/>
      <c r="G15" s="8"/>
      <c r="H15" s="8"/>
      <c r="I15" s="8" t="s">
        <v>56</v>
      </c>
      <c r="J15" s="8"/>
      <c r="K15" s="8">
        <f>1383+1216</f>
        <v>2599</v>
      </c>
      <c r="L15" s="8">
        <v>1216</v>
      </c>
      <c r="M15" s="1"/>
    </row>
    <row r="16" spans="1:13" ht="15.6">
      <c r="A16" s="1" t="s">
        <v>57</v>
      </c>
      <c r="B16" s="1"/>
      <c r="C16" s="1"/>
      <c r="D16" s="8"/>
      <c r="E16" s="8"/>
      <c r="F16" s="8"/>
      <c r="G16" s="8" t="s">
        <v>63</v>
      </c>
      <c r="H16" s="8" t="s">
        <v>63</v>
      </c>
      <c r="I16" s="8"/>
      <c r="J16" s="8"/>
      <c r="K16" s="8"/>
      <c r="L16" s="8"/>
      <c r="M16" s="1"/>
    </row>
    <row r="17" spans="1:13" ht="15.6">
      <c r="A17" s="1" t="s">
        <v>90</v>
      </c>
      <c r="B17" s="1"/>
      <c r="C17" s="1"/>
      <c r="D17" s="8"/>
      <c r="E17" s="8">
        <v>565</v>
      </c>
      <c r="F17" s="8"/>
      <c r="G17" s="8">
        <v>0</v>
      </c>
      <c r="H17" s="8"/>
      <c r="I17" s="8"/>
      <c r="J17" s="8"/>
      <c r="K17" s="8"/>
      <c r="L17" s="8"/>
      <c r="M17" s="1"/>
    </row>
    <row r="18" spans="1:13" ht="15.6">
      <c r="A18" s="1"/>
      <c r="B18" s="1"/>
      <c r="C18" s="1"/>
      <c r="D18" s="8"/>
      <c r="E18" s="8"/>
      <c r="F18" s="8"/>
      <c r="G18" s="8"/>
      <c r="H18" s="8"/>
      <c r="I18" s="8"/>
      <c r="J18" s="8"/>
      <c r="K18" s="8"/>
      <c r="L18" s="8"/>
      <c r="M18" s="1"/>
    </row>
    <row r="19" spans="1:13" ht="15.6">
      <c r="A19" s="1" t="s">
        <v>58</v>
      </c>
      <c r="B19" s="1"/>
      <c r="C19" s="1"/>
      <c r="D19" s="8"/>
      <c r="E19" s="8"/>
      <c r="F19" s="8"/>
      <c r="G19" s="8"/>
      <c r="H19" s="8"/>
      <c r="I19" s="8"/>
      <c r="J19" s="8"/>
      <c r="K19" s="8"/>
      <c r="L19" s="8"/>
      <c r="M19" s="1"/>
    </row>
    <row r="20" spans="1:13" ht="15.6">
      <c r="A20" s="1" t="s">
        <v>59</v>
      </c>
      <c r="B20" s="1"/>
      <c r="C20" s="1"/>
      <c r="D20" s="8">
        <v>92</v>
      </c>
      <c r="E20" s="8"/>
      <c r="F20" s="8">
        <v>116</v>
      </c>
      <c r="G20" s="8"/>
      <c r="H20" s="8"/>
      <c r="I20" s="8"/>
      <c r="J20" s="8"/>
      <c r="K20" s="8"/>
      <c r="L20" s="8"/>
      <c r="M20" s="1"/>
    </row>
    <row r="21" spans="1:13" ht="15.6">
      <c r="A21" s="1" t="s">
        <v>60</v>
      </c>
      <c r="B21" s="1"/>
      <c r="C21" s="1"/>
      <c r="D21" s="9">
        <v>1942.48</v>
      </c>
      <c r="E21" s="8"/>
      <c r="F21" s="9">
        <v>1100</v>
      </c>
      <c r="G21" s="8"/>
      <c r="H21" s="8"/>
      <c r="I21" s="8"/>
      <c r="J21" s="8"/>
      <c r="K21" s="8"/>
      <c r="L21" s="8"/>
      <c r="M21" s="1"/>
    </row>
    <row r="22" spans="1:13" ht="15.6">
      <c r="A22" s="1"/>
      <c r="B22" s="1"/>
      <c r="C22" s="1"/>
      <c r="D22" s="8"/>
      <c r="E22" s="9">
        <f>SUM(D20:D21)</f>
        <v>2034.48</v>
      </c>
      <c r="F22" s="8"/>
      <c r="G22" s="9">
        <f>SUM(F20:F21)</f>
        <v>1216</v>
      </c>
      <c r="H22" s="8" t="s">
        <v>63</v>
      </c>
      <c r="I22" s="8"/>
      <c r="J22" s="8"/>
      <c r="K22" s="9"/>
      <c r="L22" s="9"/>
      <c r="M22" s="1"/>
    </row>
    <row r="23" spans="1:13" ht="15.6">
      <c r="A23" s="1"/>
      <c r="B23" s="1"/>
      <c r="C23" s="1"/>
      <c r="D23" s="8"/>
      <c r="E23" s="8"/>
      <c r="F23" s="8"/>
      <c r="G23" s="8"/>
      <c r="H23" s="8"/>
      <c r="I23" s="8"/>
      <c r="J23" s="8"/>
      <c r="K23" s="8"/>
      <c r="L23" s="8"/>
      <c r="M23" s="1"/>
    </row>
    <row r="24" spans="1:13" ht="16.2" thickBot="1">
      <c r="A24" s="10" t="s">
        <v>61</v>
      </c>
      <c r="B24" s="1"/>
      <c r="C24" s="1"/>
      <c r="D24" s="8"/>
      <c r="E24" s="11">
        <f>SUM(E14:E22)</f>
        <v>2599.48</v>
      </c>
      <c r="F24" s="8"/>
      <c r="G24" s="12">
        <f>SUM(G14:G22)</f>
        <v>1216</v>
      </c>
      <c r="H24" s="8" t="s">
        <v>63</v>
      </c>
      <c r="I24" s="8"/>
      <c r="J24" s="8"/>
      <c r="K24" s="12">
        <f>SUM(K14:K22)</f>
        <v>2599</v>
      </c>
      <c r="L24" s="12">
        <v>1216</v>
      </c>
      <c r="M24" s="1"/>
    </row>
    <row r="25" spans="1:13" ht="16.2" thickTop="1">
      <c r="A25" s="1"/>
      <c r="B25" s="1"/>
      <c r="C25" s="1"/>
      <c r="D25" s="8"/>
      <c r="E25" s="8"/>
      <c r="F25" s="8"/>
      <c r="G25" s="8"/>
      <c r="H25" s="8"/>
      <c r="I25" s="8"/>
      <c r="J25" s="8"/>
      <c r="K25" s="8"/>
      <c r="L25" s="8"/>
      <c r="M25" s="1"/>
    </row>
    <row r="26" spans="1:13" ht="15.6">
      <c r="A26" s="1"/>
      <c r="B26" s="1"/>
      <c r="C26" s="1"/>
      <c r="D26" s="8"/>
      <c r="E26" s="8"/>
      <c r="F26" s="8"/>
      <c r="G26" s="8"/>
      <c r="H26" s="8"/>
      <c r="I26" s="8"/>
      <c r="J26" s="8"/>
      <c r="K26" s="8"/>
      <c r="L26" s="8"/>
      <c r="M26" s="1"/>
    </row>
    <row r="27" spans="1:13" ht="15.6">
      <c r="A27" s="1"/>
      <c r="B27" s="1"/>
      <c r="C27" s="1"/>
      <c r="D27" s="8"/>
      <c r="E27" s="8"/>
      <c r="F27" s="8"/>
      <c r="G27" s="8"/>
      <c r="H27" s="8"/>
      <c r="I27" s="8"/>
      <c r="J27" s="8"/>
      <c r="K27" s="8"/>
      <c r="L27" s="8"/>
      <c r="M27" s="1"/>
    </row>
    <row r="28" spans="1:13" ht="15.6">
      <c r="A28" s="1"/>
      <c r="B28" s="1"/>
      <c r="C28" s="1"/>
      <c r="D28" s="8"/>
      <c r="E28" s="8"/>
      <c r="F28" s="8"/>
      <c r="G28" s="8"/>
      <c r="H28" s="8"/>
      <c r="I28" s="8"/>
      <c r="J28" s="8"/>
      <c r="K28" s="8"/>
      <c r="L28" s="8"/>
      <c r="M28" s="1"/>
    </row>
    <row r="29" spans="1:13" ht="15.6">
      <c r="A29" s="1"/>
      <c r="B29" s="1"/>
      <c r="C29" s="1"/>
      <c r="D29" s="8"/>
      <c r="E29" s="8"/>
      <c r="F29" s="8"/>
      <c r="G29" s="8"/>
      <c r="H29" s="8"/>
      <c r="I29" s="8"/>
      <c r="J29" s="8"/>
      <c r="K29" s="8"/>
      <c r="L29" s="8"/>
      <c r="M29" s="1"/>
    </row>
    <row r="30" spans="1:13" ht="15.6">
      <c r="A30" s="1"/>
      <c r="B30" s="1"/>
      <c r="C30" s="1"/>
      <c r="D30" s="8"/>
      <c r="E30" s="8"/>
      <c r="F30" s="8"/>
      <c r="G30" s="8"/>
      <c r="H30" s="8"/>
      <c r="I30" s="8"/>
      <c r="J30" s="8"/>
      <c r="K30" s="8"/>
      <c r="L30" s="8"/>
      <c r="M30" s="1"/>
    </row>
    <row r="31" spans="1:13" ht="15.6">
      <c r="A31" s="1"/>
      <c r="B31" s="1"/>
      <c r="C31" s="1"/>
      <c r="D31" s="8"/>
      <c r="E31" s="8"/>
      <c r="F31" s="8"/>
      <c r="G31" s="8"/>
      <c r="H31" s="8"/>
      <c r="I31" s="8"/>
      <c r="J31" s="8"/>
      <c r="K31" s="8"/>
      <c r="L31" s="8"/>
      <c r="M31" s="1"/>
    </row>
    <row r="32" spans="1:13" ht="15.6">
      <c r="A32" s="1"/>
      <c r="B32" s="1"/>
      <c r="C32" s="1"/>
      <c r="D32" s="8"/>
      <c r="E32" s="8"/>
      <c r="F32" s="8"/>
      <c r="G32" s="8"/>
      <c r="H32" s="8"/>
      <c r="I32" s="8"/>
      <c r="J32" s="8"/>
      <c r="K32" s="8"/>
      <c r="L32" s="8"/>
      <c r="M32" s="1"/>
    </row>
    <row r="33" spans="1:13" ht="15.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.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.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.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>
        <v>3</v>
      </c>
    </row>
  </sheetData>
  <pageMargins left="0.7" right="0.7" top="0.75" bottom="0.75" header="0.3" footer="0.3"/>
  <pageSetup paperSize="9" scale="82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0CA14-4B8C-4C8D-A50B-2AB56B2E33B5}">
  <sheetPr>
    <pageSetUpPr fitToPage="1"/>
  </sheetPr>
  <dimension ref="A1:K50"/>
  <sheetViews>
    <sheetView topLeftCell="A28" workbookViewId="0">
      <selection activeCell="G1" sqref="G1"/>
    </sheetView>
  </sheetViews>
  <sheetFormatPr defaultRowHeight="14.4"/>
  <cols>
    <col min="2" max="2" width="8.88671875" customWidth="1"/>
    <col min="6" max="6" width="5.5546875" customWidth="1"/>
  </cols>
  <sheetData>
    <row r="1" spans="1:11" ht="15.6">
      <c r="A1" s="1"/>
      <c r="B1" s="1"/>
      <c r="C1" s="1"/>
      <c r="D1" s="1"/>
      <c r="E1" s="1"/>
      <c r="F1" s="1"/>
      <c r="G1" s="1" t="s">
        <v>138</v>
      </c>
      <c r="H1" s="1"/>
      <c r="I1" s="1"/>
      <c r="J1" s="1"/>
      <c r="K1" s="1"/>
    </row>
    <row r="2" spans="1:11" ht="15.6">
      <c r="A2" s="1"/>
      <c r="B2" s="1"/>
      <c r="C2" s="1"/>
      <c r="D2" s="1"/>
      <c r="E2" s="1"/>
      <c r="F2" s="1"/>
      <c r="G2" s="1" t="s">
        <v>1</v>
      </c>
      <c r="H2" s="1"/>
      <c r="I2" s="1"/>
      <c r="J2" s="1"/>
      <c r="K2" s="1"/>
    </row>
    <row r="3" spans="1:11" ht="15.6">
      <c r="A3" s="1"/>
      <c r="B3" s="1"/>
      <c r="C3" s="1"/>
      <c r="D3" s="1"/>
      <c r="E3" s="1"/>
      <c r="F3" s="1"/>
      <c r="G3" s="1" t="s">
        <v>2</v>
      </c>
      <c r="H3" s="1"/>
      <c r="I3" s="1"/>
      <c r="J3" s="1"/>
      <c r="K3" s="1"/>
    </row>
    <row r="4" spans="1:11" ht="15.6">
      <c r="A4" s="1"/>
      <c r="B4" s="1"/>
      <c r="C4" s="1"/>
      <c r="D4" s="1"/>
      <c r="E4" s="1"/>
      <c r="F4" s="1"/>
      <c r="G4" s="1" t="s">
        <v>3</v>
      </c>
      <c r="H4" s="1"/>
      <c r="I4" s="1"/>
      <c r="J4" s="1"/>
      <c r="K4" s="1"/>
    </row>
    <row r="5" spans="1:11" ht="15.6">
      <c r="A5" s="1"/>
      <c r="B5" s="1"/>
      <c r="C5" s="1"/>
      <c r="D5" s="1"/>
      <c r="E5" s="1"/>
      <c r="F5" s="1"/>
      <c r="G5" s="1" t="s">
        <v>4</v>
      </c>
      <c r="H5" s="1"/>
      <c r="I5" s="1"/>
      <c r="J5" s="1"/>
      <c r="K5" s="1"/>
    </row>
    <row r="6" spans="1:11" ht="15.6">
      <c r="A6" s="1"/>
      <c r="B6" s="1"/>
      <c r="C6" s="1"/>
      <c r="D6" s="1"/>
      <c r="E6" s="1"/>
      <c r="F6" s="1"/>
      <c r="G6" s="1" t="s">
        <v>5</v>
      </c>
      <c r="H6" s="1"/>
      <c r="I6" s="1"/>
      <c r="J6" s="1"/>
      <c r="K6" s="1"/>
    </row>
    <row r="7" spans="1:11" ht="15.6">
      <c r="A7" s="1"/>
      <c r="B7" s="1"/>
      <c r="C7" s="1"/>
      <c r="D7" s="1"/>
      <c r="E7" s="1"/>
      <c r="F7" s="1"/>
      <c r="G7" s="1" t="s">
        <v>6</v>
      </c>
      <c r="H7" s="1"/>
      <c r="I7" s="1"/>
      <c r="J7" s="1"/>
      <c r="K7" s="1"/>
    </row>
    <row r="8" spans="1:11" ht="15.6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.6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6">
      <c r="A11" s="10" t="s">
        <v>72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5.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.6">
      <c r="A14" s="10" t="s">
        <v>64</v>
      </c>
      <c r="B14" s="1"/>
      <c r="C14" s="1"/>
      <c r="D14" s="7">
        <v>2025</v>
      </c>
      <c r="E14" s="1"/>
      <c r="F14" s="1"/>
      <c r="G14" s="1"/>
      <c r="H14" s="7">
        <v>2024</v>
      </c>
      <c r="I14" s="1"/>
      <c r="J14" s="1"/>
      <c r="K14" s="1"/>
    </row>
    <row r="15" spans="1:11" ht="15.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.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.6">
      <c r="A17" s="7" t="s">
        <v>83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6">
      <c r="A18" s="1" t="s">
        <v>65</v>
      </c>
      <c r="B18" s="1"/>
      <c r="C18" s="1"/>
      <c r="D18" s="8">
        <v>2500</v>
      </c>
      <c r="E18" s="1"/>
      <c r="F18" s="1"/>
      <c r="G18" s="8">
        <v>2300</v>
      </c>
      <c r="H18" s="1"/>
      <c r="I18" s="1"/>
      <c r="J18" s="1"/>
      <c r="K18" s="1"/>
    </row>
    <row r="19" spans="1:11" ht="15.6">
      <c r="A19" s="1" t="s">
        <v>66</v>
      </c>
      <c r="B19" s="1"/>
      <c r="C19" s="1"/>
      <c r="D19" s="1">
        <v>0</v>
      </c>
      <c r="E19" s="1"/>
      <c r="F19" s="1"/>
      <c r="G19" s="8">
        <v>500</v>
      </c>
      <c r="H19" s="1"/>
      <c r="I19" s="1"/>
      <c r="J19" s="1"/>
      <c r="K19" s="1"/>
    </row>
    <row r="20" spans="1:11" ht="15.6">
      <c r="A20" s="1" t="s">
        <v>73</v>
      </c>
      <c r="B20" s="1"/>
      <c r="C20" s="1"/>
      <c r="D20" s="8">
        <v>1875</v>
      </c>
      <c r="E20" s="1"/>
      <c r="F20" s="1"/>
      <c r="G20" s="8"/>
      <c r="H20" s="1"/>
      <c r="I20" s="1"/>
      <c r="J20" s="1"/>
      <c r="K20" s="1"/>
    </row>
    <row r="21" spans="1:11" ht="15.6">
      <c r="A21" s="1" t="s">
        <v>74</v>
      </c>
      <c r="B21" s="1"/>
      <c r="C21" s="1"/>
      <c r="D21" s="13">
        <v>22</v>
      </c>
      <c r="E21" s="1"/>
      <c r="F21" s="1"/>
      <c r="G21" s="13"/>
      <c r="H21" s="1"/>
      <c r="I21" s="1"/>
      <c r="J21" s="1"/>
      <c r="K21" s="1"/>
    </row>
    <row r="22" spans="1:11" ht="15.6">
      <c r="A22" s="1"/>
      <c r="B22" s="1"/>
      <c r="C22" s="1"/>
      <c r="D22" s="1"/>
      <c r="E22" s="14">
        <f>SUM(D18:D21)</f>
        <v>4397</v>
      </c>
      <c r="F22" s="8"/>
      <c r="G22" s="8"/>
      <c r="H22" s="14">
        <f>SUM(G18:G21)</f>
        <v>2800</v>
      </c>
      <c r="I22" s="1"/>
      <c r="J22" s="1"/>
      <c r="K22" s="1"/>
    </row>
    <row r="23" spans="1:11" ht="15.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.6">
      <c r="A24" s="10" t="s">
        <v>67</v>
      </c>
      <c r="B24" s="1"/>
      <c r="C24" s="1"/>
      <c r="D24" s="8"/>
      <c r="E24" s="8"/>
      <c r="F24" s="8"/>
      <c r="G24" s="8"/>
      <c r="H24" s="8"/>
      <c r="I24" s="1"/>
      <c r="J24" s="1"/>
      <c r="K24" s="1"/>
    </row>
    <row r="25" spans="1:11" ht="15.6">
      <c r="A25" s="1"/>
      <c r="B25" s="1"/>
      <c r="C25" s="1"/>
      <c r="D25" s="8"/>
      <c r="E25" s="8"/>
      <c r="F25" s="8"/>
      <c r="G25" s="8"/>
      <c r="H25" s="8"/>
      <c r="I25" s="1"/>
      <c r="J25" s="1"/>
      <c r="K25" s="1"/>
    </row>
    <row r="26" spans="1:11" ht="15.6">
      <c r="A26" s="1" t="s">
        <v>68</v>
      </c>
      <c r="B26" s="1"/>
      <c r="C26" s="1"/>
      <c r="D26" s="8"/>
      <c r="E26" s="8">
        <v>0</v>
      </c>
      <c r="F26" s="8"/>
      <c r="G26" s="8">
        <v>621</v>
      </c>
      <c r="H26" s="8"/>
      <c r="I26" s="1"/>
      <c r="J26" s="1"/>
      <c r="K26" s="1"/>
    </row>
    <row r="27" spans="1:11" ht="15.6">
      <c r="A27" s="1" t="s">
        <v>70</v>
      </c>
      <c r="B27" s="1"/>
      <c r="C27" s="1"/>
      <c r="D27" s="8"/>
      <c r="E27" s="8">
        <v>0</v>
      </c>
      <c r="F27" s="8"/>
      <c r="G27" s="8">
        <v>321</v>
      </c>
      <c r="H27" s="8"/>
      <c r="I27" s="1"/>
      <c r="J27" s="1"/>
      <c r="K27" s="1"/>
    </row>
    <row r="28" spans="1:11" ht="15.6">
      <c r="A28" s="1" t="s">
        <v>69</v>
      </c>
      <c r="B28" s="1"/>
      <c r="C28" s="1"/>
      <c r="D28" s="8"/>
      <c r="E28" s="8">
        <f>82.53+489.97</f>
        <v>572.5</v>
      </c>
      <c r="F28" s="8"/>
      <c r="G28" s="8">
        <v>507</v>
      </c>
      <c r="H28" s="8"/>
      <c r="I28" s="1"/>
      <c r="J28" s="1"/>
      <c r="K28" s="1"/>
    </row>
    <row r="29" spans="1:11" ht="15.6">
      <c r="A29" s="1" t="s">
        <v>80</v>
      </c>
      <c r="B29" s="1"/>
      <c r="C29" s="1"/>
      <c r="D29" s="8"/>
      <c r="E29" s="8">
        <v>177.54</v>
      </c>
      <c r="F29" s="8"/>
      <c r="G29" s="8">
        <v>135</v>
      </c>
      <c r="H29" s="8"/>
      <c r="I29" s="1"/>
      <c r="J29" s="1"/>
      <c r="K29" s="1"/>
    </row>
    <row r="30" spans="1:11" ht="15.6">
      <c r="A30" s="1" t="s">
        <v>79</v>
      </c>
      <c r="B30" s="1"/>
      <c r="C30" s="1"/>
      <c r="D30" s="8"/>
      <c r="E30" s="8">
        <v>9.25</v>
      </c>
      <c r="F30" s="8"/>
      <c r="G30" s="8">
        <v>0</v>
      </c>
      <c r="H30" s="8"/>
      <c r="I30" s="1"/>
      <c r="J30" s="1"/>
      <c r="K30" s="1"/>
    </row>
    <row r="31" spans="1:11" ht="15.6">
      <c r="A31" s="15" t="s">
        <v>75</v>
      </c>
      <c r="B31" s="1"/>
      <c r="C31" s="1"/>
      <c r="D31" s="8"/>
      <c r="E31" s="8"/>
      <c r="F31" s="8"/>
      <c r="G31" s="8"/>
      <c r="H31" s="8"/>
      <c r="I31" s="1"/>
      <c r="J31" s="1"/>
      <c r="K31" s="1"/>
    </row>
    <row r="32" spans="1:11" ht="15.6">
      <c r="A32" s="1" t="s">
        <v>76</v>
      </c>
      <c r="B32" s="1"/>
      <c r="C32" s="1"/>
      <c r="D32" s="8">
        <f>510.1+71.95</f>
        <v>582.05000000000007</v>
      </c>
      <c r="E32" s="8"/>
      <c r="F32" s="8"/>
      <c r="G32" s="8"/>
      <c r="H32" s="8"/>
      <c r="I32" s="1"/>
      <c r="J32" s="1"/>
      <c r="K32" s="1"/>
    </row>
    <row r="33" spans="1:11" ht="15.6">
      <c r="A33" s="1" t="s">
        <v>77</v>
      </c>
      <c r="B33" s="1"/>
      <c r="C33" s="1"/>
      <c r="D33" s="8">
        <v>1151.25</v>
      </c>
      <c r="E33" s="8"/>
      <c r="F33" s="8"/>
      <c r="G33" s="8"/>
      <c r="H33" s="8"/>
      <c r="I33" s="1"/>
      <c r="J33" s="1"/>
      <c r="K33" s="1"/>
    </row>
    <row r="34" spans="1:11" ht="15.6">
      <c r="A34" s="1" t="s">
        <v>78</v>
      </c>
      <c r="B34" s="1"/>
      <c r="C34" s="1"/>
      <c r="D34" s="9">
        <v>161.07</v>
      </c>
      <c r="E34" s="8"/>
      <c r="F34" s="8"/>
      <c r="G34" s="8"/>
      <c r="H34" s="8"/>
      <c r="I34" s="1"/>
      <c r="J34" s="1"/>
      <c r="K34" s="1"/>
    </row>
    <row r="35" spans="1:11" ht="15.6">
      <c r="A35" s="1"/>
      <c r="B35" s="1"/>
      <c r="C35" s="1"/>
      <c r="D35" s="8"/>
      <c r="E35" s="8">
        <f>SUM(D32:D34)</f>
        <v>1894.3700000000001</v>
      </c>
      <c r="F35" s="8"/>
      <c r="G35" s="8">
        <v>0</v>
      </c>
      <c r="H35" s="8"/>
      <c r="I35" s="1"/>
      <c r="J35" s="1"/>
      <c r="K35" s="1"/>
    </row>
    <row r="36" spans="1:11" ht="15.6">
      <c r="A36" s="1" t="s">
        <v>81</v>
      </c>
      <c r="B36" s="1"/>
      <c r="C36" s="1"/>
      <c r="D36" s="8"/>
      <c r="E36" s="8">
        <v>190.98</v>
      </c>
      <c r="F36" s="8"/>
      <c r="G36" s="8">
        <v>0</v>
      </c>
      <c r="H36" s="8"/>
      <c r="I36" s="1"/>
      <c r="J36" s="1"/>
      <c r="K36" s="1"/>
    </row>
    <row r="37" spans="1:11" ht="15.6">
      <c r="A37" s="1" t="s">
        <v>82</v>
      </c>
      <c r="B37" s="1"/>
      <c r="C37" s="1"/>
      <c r="D37" s="8"/>
      <c r="E37" s="9">
        <v>169.6</v>
      </c>
      <c r="F37" s="8"/>
      <c r="G37" s="9">
        <v>0</v>
      </c>
      <c r="H37" s="8"/>
      <c r="I37" s="1"/>
      <c r="J37" s="1"/>
      <c r="K37" s="1"/>
    </row>
    <row r="38" spans="1:11" ht="15.6">
      <c r="A38" s="1"/>
      <c r="B38" s="1"/>
      <c r="C38" s="1"/>
      <c r="D38" s="8"/>
      <c r="E38" s="14">
        <f>SUM(E25:E37)</f>
        <v>3014.24</v>
      </c>
      <c r="F38" s="8"/>
      <c r="G38" s="8"/>
      <c r="H38" s="11">
        <v>1584</v>
      </c>
      <c r="I38" s="1"/>
      <c r="J38" s="1"/>
      <c r="K38" s="1"/>
    </row>
    <row r="39" spans="1:11" ht="15.6">
      <c r="A39" s="1"/>
      <c r="B39" s="1"/>
      <c r="C39" s="1"/>
      <c r="D39" s="8"/>
      <c r="E39" s="8"/>
      <c r="F39" s="8"/>
      <c r="G39" s="8"/>
      <c r="H39" s="8"/>
      <c r="I39" s="1"/>
      <c r="J39" s="1"/>
      <c r="K39" s="1"/>
    </row>
    <row r="40" spans="1:11" ht="16.2" thickBot="1">
      <c r="A40" s="7" t="s">
        <v>71</v>
      </c>
      <c r="B40" s="1"/>
      <c r="C40" s="1"/>
      <c r="D40" s="8"/>
      <c r="E40" s="12">
        <f>E22-E38</f>
        <v>1382.7600000000002</v>
      </c>
      <c r="F40" s="8"/>
      <c r="G40" s="8"/>
      <c r="H40" s="12">
        <v>1216</v>
      </c>
      <c r="I40" s="1"/>
      <c r="J40" s="1"/>
      <c r="K40" s="1"/>
    </row>
    <row r="41" spans="1:11" ht="16.2" thickTop="1">
      <c r="A41" s="1"/>
      <c r="B41" s="1"/>
      <c r="C41" s="1"/>
      <c r="D41" s="8"/>
      <c r="E41" s="8"/>
      <c r="F41" s="8"/>
      <c r="G41" s="8"/>
      <c r="H41" s="8"/>
      <c r="I41" s="1"/>
      <c r="J41" s="1"/>
      <c r="K41" s="1"/>
    </row>
    <row r="42" spans="1:11" ht="15.6">
      <c r="A42" s="1"/>
      <c r="B42" s="1"/>
      <c r="C42" s="1"/>
      <c r="D42" s="8"/>
      <c r="E42" s="8"/>
      <c r="F42" s="8"/>
      <c r="G42" s="8"/>
      <c r="H42" s="8"/>
      <c r="I42" s="1"/>
      <c r="J42" s="1"/>
      <c r="K42" s="1"/>
    </row>
    <row r="43" spans="1:11" ht="15.6">
      <c r="A43" s="1"/>
      <c r="B43" s="1"/>
      <c r="C43" s="1"/>
      <c r="D43" s="8"/>
      <c r="E43" s="8"/>
      <c r="F43" s="8"/>
      <c r="G43" s="8"/>
      <c r="H43" s="8"/>
      <c r="I43" s="1"/>
      <c r="J43" s="1"/>
      <c r="K43" s="1"/>
    </row>
    <row r="44" spans="1:11" ht="15.6">
      <c r="A44" s="1"/>
      <c r="B44" s="1"/>
      <c r="C44" s="1"/>
      <c r="D44" s="8"/>
      <c r="E44" s="8"/>
      <c r="F44" s="8"/>
      <c r="G44" s="8"/>
      <c r="H44" s="8"/>
      <c r="I44" s="1"/>
      <c r="J44" s="1"/>
      <c r="K44" s="1"/>
    </row>
    <row r="45" spans="1:11" ht="15.6">
      <c r="A45" s="1"/>
      <c r="B45" s="1"/>
      <c r="C45" s="1"/>
      <c r="D45" s="8"/>
      <c r="E45" s="8"/>
      <c r="F45" s="8"/>
      <c r="G45" s="8"/>
      <c r="H45" s="8"/>
      <c r="I45" s="1"/>
      <c r="J45" s="1"/>
      <c r="K45" s="1"/>
    </row>
    <row r="46" spans="1:11" ht="15.6">
      <c r="A46" s="1"/>
      <c r="B46" s="1"/>
      <c r="C46" s="1"/>
      <c r="D46" s="8"/>
      <c r="E46" s="8"/>
      <c r="F46" s="8"/>
      <c r="G46" s="8"/>
      <c r="H46" s="8"/>
      <c r="I46" s="1"/>
      <c r="J46" s="1"/>
      <c r="K46" s="1"/>
    </row>
    <row r="47" spans="1:11" ht="15.6">
      <c r="A47" s="1"/>
      <c r="B47" s="1"/>
      <c r="C47" s="1"/>
      <c r="D47" s="8"/>
      <c r="E47" s="8"/>
      <c r="F47" s="8"/>
      <c r="G47" s="8"/>
      <c r="H47" s="8"/>
      <c r="I47" s="1"/>
      <c r="J47" s="1"/>
      <c r="K47" s="1"/>
    </row>
    <row r="48" spans="1:11" ht="15.6">
      <c r="A48" s="1"/>
      <c r="B48" s="1"/>
      <c r="C48" s="1"/>
      <c r="D48" s="8"/>
      <c r="E48" s="8"/>
      <c r="F48" s="8"/>
      <c r="G48" s="8"/>
      <c r="H48" s="8"/>
      <c r="I48" s="1"/>
      <c r="J48" s="1"/>
      <c r="K48" s="1"/>
    </row>
    <row r="49" spans="1:11" ht="15.6">
      <c r="A49" s="1"/>
      <c r="B49" s="1"/>
      <c r="C49" s="1"/>
      <c r="D49" s="8"/>
      <c r="E49" s="8"/>
      <c r="F49" s="8"/>
      <c r="G49" s="8"/>
      <c r="H49" s="8"/>
      <c r="I49" s="1"/>
      <c r="J49" s="1"/>
      <c r="K49" s="1"/>
    </row>
    <row r="50" spans="1:11" ht="15.6">
      <c r="B50" s="1"/>
      <c r="C50" s="1"/>
      <c r="D50" s="1"/>
      <c r="E50" s="1"/>
      <c r="F50" s="1"/>
      <c r="G50" s="1"/>
      <c r="H50" s="1"/>
      <c r="I50" s="1"/>
      <c r="J50" s="1"/>
      <c r="K50" s="1">
        <v>4</v>
      </c>
    </row>
  </sheetData>
  <pageMargins left="0.7" right="0.7" top="0.75" bottom="0.75" header="0.3" footer="0.3"/>
  <pageSetup paperSize="9" scale="88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AC6F5-0051-4C99-B73B-24DF2D2DD598}">
  <sheetPr>
    <pageSetUpPr fitToPage="1"/>
  </sheetPr>
  <dimension ref="A1:J50"/>
  <sheetViews>
    <sheetView topLeftCell="A17" workbookViewId="0"/>
  </sheetViews>
  <sheetFormatPr defaultRowHeight="14.4"/>
  <sheetData>
    <row r="1" spans="1:10" ht="15.6">
      <c r="A1" s="1"/>
      <c r="B1" s="1"/>
      <c r="C1" s="1"/>
      <c r="D1" s="1"/>
      <c r="E1" s="1"/>
      <c r="F1" s="1" t="s">
        <v>139</v>
      </c>
      <c r="G1" s="1"/>
      <c r="H1" s="1"/>
      <c r="I1" s="1"/>
      <c r="J1" s="1"/>
    </row>
    <row r="2" spans="1:10" ht="15.6">
      <c r="A2" s="1"/>
      <c r="B2" s="1"/>
      <c r="C2" s="1"/>
      <c r="D2" s="1"/>
      <c r="E2" s="1"/>
      <c r="F2" s="1" t="s">
        <v>1</v>
      </c>
      <c r="G2" s="1"/>
      <c r="H2" s="1"/>
      <c r="I2" s="1"/>
      <c r="J2" s="1"/>
    </row>
    <row r="3" spans="1:10" ht="15.6">
      <c r="A3" s="1"/>
      <c r="B3" s="1"/>
      <c r="C3" s="1"/>
      <c r="D3" s="1"/>
      <c r="E3" s="1"/>
      <c r="F3" s="1" t="s">
        <v>2</v>
      </c>
      <c r="G3" s="1"/>
      <c r="H3" s="1"/>
      <c r="I3" s="1"/>
      <c r="J3" s="1"/>
    </row>
    <row r="4" spans="1:10" ht="15.6">
      <c r="A4" s="1"/>
      <c r="B4" s="1"/>
      <c r="C4" s="1"/>
      <c r="D4" s="1"/>
      <c r="E4" s="1"/>
      <c r="F4" s="1" t="s">
        <v>3</v>
      </c>
      <c r="G4" s="1"/>
      <c r="H4" s="1"/>
      <c r="I4" s="1"/>
      <c r="J4" s="1"/>
    </row>
    <row r="5" spans="1:10" ht="15.6">
      <c r="A5" s="1"/>
      <c r="B5" s="1"/>
      <c r="C5" s="1"/>
      <c r="D5" s="1"/>
      <c r="E5" s="1"/>
      <c r="F5" s="1" t="s">
        <v>4</v>
      </c>
      <c r="G5" s="1"/>
      <c r="H5" s="1"/>
      <c r="I5" s="1"/>
      <c r="J5" s="1"/>
    </row>
    <row r="6" spans="1:10" ht="15.6">
      <c r="A6" s="1"/>
      <c r="B6" s="1"/>
      <c r="C6" s="1"/>
      <c r="D6" s="1"/>
      <c r="E6" s="1"/>
      <c r="F6" s="1" t="s">
        <v>5</v>
      </c>
      <c r="G6" s="1"/>
      <c r="H6" s="1"/>
      <c r="I6" s="1"/>
      <c r="J6" s="1"/>
    </row>
    <row r="7" spans="1:10" ht="15.6">
      <c r="A7" s="1"/>
      <c r="B7" s="1"/>
      <c r="C7" s="1"/>
      <c r="D7" s="1"/>
      <c r="E7" s="1"/>
      <c r="F7" s="1" t="s">
        <v>6</v>
      </c>
      <c r="G7" s="1"/>
      <c r="H7" s="1"/>
      <c r="I7" s="1"/>
      <c r="J7" s="1"/>
    </row>
    <row r="8" spans="1:10" ht="15.6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6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6">
      <c r="A10" s="10" t="s">
        <v>20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ht="15.6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5.6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15.6">
      <c r="A13" s="7" t="s">
        <v>84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ht="15.6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5.6">
      <c r="A15" s="15" t="s">
        <v>58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ht="15.6">
      <c r="A16" s="1" t="s">
        <v>85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ht="15.6">
      <c r="A17" s="1" t="s">
        <v>86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ht="15.6">
      <c r="A18" s="1" t="s">
        <v>91</v>
      </c>
      <c r="B18" s="1"/>
      <c r="C18" s="1"/>
      <c r="D18" s="1"/>
      <c r="E18" s="1"/>
      <c r="F18" s="1">
        <v>92</v>
      </c>
      <c r="G18" s="1"/>
      <c r="H18" s="1"/>
      <c r="I18" s="1"/>
      <c r="J18" s="1"/>
    </row>
    <row r="19" spans="1:10" ht="15.6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6">
      <c r="A20" s="1" t="s">
        <v>88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ht="15.6">
      <c r="A21" s="1" t="s">
        <v>89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ht="15.6">
      <c r="A22" s="1" t="s">
        <v>87</v>
      </c>
      <c r="B22" s="1"/>
      <c r="C22" s="1"/>
      <c r="D22" s="1"/>
      <c r="E22" s="1"/>
      <c r="F22" s="9">
        <v>1942.48</v>
      </c>
      <c r="G22" s="8"/>
      <c r="H22" s="1"/>
      <c r="I22" s="1"/>
      <c r="J22" s="1"/>
    </row>
    <row r="23" spans="1:10" ht="15.6">
      <c r="A23" s="1"/>
      <c r="B23" s="1"/>
      <c r="C23" s="1"/>
      <c r="D23" s="1"/>
      <c r="E23" s="1"/>
      <c r="F23" s="1"/>
      <c r="G23" s="8">
        <f>SUM(F18:F22)</f>
        <v>2034.48</v>
      </c>
      <c r="H23" s="1"/>
      <c r="I23" s="1"/>
      <c r="J23" s="1"/>
    </row>
    <row r="24" spans="1:10" ht="15.6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5.6">
      <c r="A25" s="15" t="s">
        <v>57</v>
      </c>
      <c r="B25" s="1"/>
      <c r="C25" s="1"/>
      <c r="D25" s="8"/>
      <c r="E25" s="8"/>
      <c r="F25" s="1"/>
      <c r="G25" s="1"/>
      <c r="H25" s="1"/>
      <c r="I25" s="1"/>
      <c r="J25" s="1"/>
    </row>
    <row r="26" spans="1:10" ht="15.6">
      <c r="A26" s="1" t="s">
        <v>90</v>
      </c>
      <c r="B26" s="1"/>
      <c r="C26" s="1"/>
      <c r="D26" s="8"/>
      <c r="E26" s="8"/>
      <c r="F26" s="1"/>
      <c r="G26" s="1" t="s">
        <v>63</v>
      </c>
      <c r="H26" s="1"/>
      <c r="I26" s="1"/>
      <c r="J26" s="1"/>
    </row>
    <row r="27" spans="1:10" ht="15.6">
      <c r="A27" s="1" t="s">
        <v>92</v>
      </c>
      <c r="B27" s="1"/>
      <c r="C27" s="1"/>
      <c r="D27" s="1"/>
      <c r="E27" s="1"/>
      <c r="F27" s="1"/>
      <c r="G27" s="13">
        <v>565</v>
      </c>
      <c r="H27" s="1"/>
      <c r="I27" s="1"/>
      <c r="J27" s="1"/>
    </row>
    <row r="28" spans="1:10" ht="15.6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6.2" thickBot="1">
      <c r="A29" s="7" t="s">
        <v>61</v>
      </c>
      <c r="B29" s="1"/>
      <c r="C29" s="1"/>
      <c r="D29" s="1"/>
      <c r="E29" s="1"/>
      <c r="F29" s="1"/>
      <c r="G29" s="16">
        <f>SUM(G23:G28)</f>
        <v>2599.48</v>
      </c>
      <c r="H29" s="1"/>
      <c r="I29" s="1"/>
      <c r="J29" s="1"/>
    </row>
    <row r="30" spans="1:10" ht="15.6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6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6">
      <c r="A32" s="10" t="s">
        <v>93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ht="15.6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6">
      <c r="A34" s="10" t="s">
        <v>56</v>
      </c>
      <c r="B34" s="1"/>
      <c r="C34" s="1"/>
      <c r="D34" s="1"/>
      <c r="E34" s="1"/>
      <c r="F34" s="1"/>
      <c r="G34" s="8"/>
      <c r="H34" s="1"/>
      <c r="I34" s="1"/>
      <c r="J34" s="1"/>
    </row>
    <row r="35" spans="1:10" ht="15.6">
      <c r="A35" s="1" t="s">
        <v>94</v>
      </c>
      <c r="B35" s="1"/>
      <c r="C35" s="1"/>
      <c r="D35" s="1"/>
      <c r="E35" s="1"/>
      <c r="F35" s="1"/>
      <c r="G35" s="8">
        <v>1216</v>
      </c>
      <c r="H35" s="1"/>
      <c r="I35" s="1"/>
      <c r="J35" s="1"/>
    </row>
    <row r="36" spans="1:10" ht="15.6">
      <c r="A36" s="1" t="s">
        <v>95</v>
      </c>
      <c r="B36" s="1"/>
      <c r="C36" s="1"/>
      <c r="D36" s="1"/>
      <c r="E36" s="1"/>
      <c r="F36" s="1"/>
      <c r="G36" s="9">
        <v>1383</v>
      </c>
      <c r="H36" s="1"/>
      <c r="I36" s="1"/>
      <c r="J36" s="1"/>
    </row>
    <row r="37" spans="1:10" ht="15.6">
      <c r="A37" s="1"/>
      <c r="B37" s="1"/>
      <c r="C37" s="1"/>
      <c r="D37" s="1"/>
      <c r="E37" s="1"/>
      <c r="F37" s="1"/>
      <c r="G37" s="8"/>
      <c r="H37" s="1"/>
      <c r="I37" s="1"/>
      <c r="J37" s="1"/>
    </row>
    <row r="38" spans="1:10" ht="16.2" thickBot="1">
      <c r="A38" s="7" t="s">
        <v>96</v>
      </c>
      <c r="B38" s="1"/>
      <c r="C38" s="1"/>
      <c r="D38" s="1"/>
      <c r="E38" s="1"/>
      <c r="F38" s="1"/>
      <c r="G38" s="12">
        <f>SUM(G35:G37)</f>
        <v>2599</v>
      </c>
      <c r="H38" s="1"/>
      <c r="I38" s="1"/>
      <c r="J38" s="1"/>
    </row>
    <row r="39" spans="1:10" ht="16.2" thickTop="1">
      <c r="A39" s="1"/>
      <c r="B39" s="1"/>
      <c r="C39" s="1"/>
      <c r="D39" s="1"/>
      <c r="E39" s="1"/>
      <c r="F39" s="1"/>
      <c r="G39" s="8"/>
      <c r="H39" s="1"/>
      <c r="I39" s="1"/>
      <c r="J39" s="1"/>
    </row>
    <row r="40" spans="1:10" ht="15.6">
      <c r="A40" s="1"/>
      <c r="B40" s="1"/>
      <c r="C40" s="1"/>
      <c r="D40" s="1"/>
      <c r="E40" s="1"/>
      <c r="F40" s="1"/>
      <c r="G40" s="8"/>
      <c r="H40" s="1"/>
      <c r="I40" s="1"/>
      <c r="J40" s="1"/>
    </row>
    <row r="41" spans="1:10" ht="15.6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6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6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6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6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6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6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6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6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6">
      <c r="A50" s="1"/>
      <c r="B50" s="1"/>
      <c r="C50" s="1"/>
      <c r="D50" s="1"/>
      <c r="E50" s="1"/>
      <c r="F50" s="1"/>
      <c r="G50" s="1"/>
      <c r="H50" s="1"/>
      <c r="I50" s="1"/>
      <c r="J50" s="1">
        <v>5</v>
      </c>
    </row>
  </sheetData>
  <pageMargins left="0.7" right="0.7" top="0.75" bottom="0.75" header="0.3" footer="0.3"/>
  <pageSetup paperSize="9" scale="88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2427-9E83-4831-887A-F25CB840A3C2}">
  <sheetPr>
    <pageSetUpPr fitToPage="1"/>
  </sheetPr>
  <dimension ref="A1:J50"/>
  <sheetViews>
    <sheetView workbookViewId="0"/>
  </sheetViews>
  <sheetFormatPr defaultRowHeight="14.4"/>
  <sheetData>
    <row r="1" spans="1:10" ht="15.6">
      <c r="A1" s="1"/>
      <c r="B1" s="1"/>
      <c r="C1" s="1"/>
      <c r="D1" s="1"/>
      <c r="E1" s="1"/>
      <c r="F1" s="1" t="s">
        <v>138</v>
      </c>
      <c r="G1" s="1"/>
      <c r="H1" s="1"/>
      <c r="I1" s="1"/>
      <c r="J1" s="1"/>
    </row>
    <row r="2" spans="1:10" ht="15.6">
      <c r="A2" s="1"/>
      <c r="B2" s="1"/>
      <c r="C2" s="1"/>
      <c r="D2" s="1"/>
      <c r="E2" s="1"/>
      <c r="F2" s="1" t="s">
        <v>1</v>
      </c>
      <c r="G2" s="1"/>
      <c r="H2" s="1"/>
      <c r="I2" s="1"/>
      <c r="J2" s="1"/>
    </row>
    <row r="3" spans="1:10" ht="15.6">
      <c r="A3" s="1"/>
      <c r="B3" s="1"/>
      <c r="C3" s="1"/>
      <c r="D3" s="1"/>
      <c r="E3" s="1"/>
      <c r="F3" s="1" t="s">
        <v>2</v>
      </c>
      <c r="G3" s="1"/>
      <c r="H3" s="1"/>
      <c r="I3" s="1"/>
      <c r="J3" s="1"/>
    </row>
    <row r="4" spans="1:10" ht="15.6">
      <c r="A4" s="1"/>
      <c r="B4" s="1"/>
      <c r="C4" s="1"/>
      <c r="D4" s="1"/>
      <c r="E4" s="1"/>
      <c r="F4" s="1" t="s">
        <v>3</v>
      </c>
      <c r="G4" s="1"/>
      <c r="H4" s="1"/>
      <c r="I4" s="1"/>
      <c r="J4" s="1"/>
    </row>
    <row r="5" spans="1:10" ht="15.6">
      <c r="A5" s="1"/>
      <c r="B5" s="1"/>
      <c r="C5" s="1"/>
      <c r="D5" s="1"/>
      <c r="E5" s="1"/>
      <c r="F5" s="1" t="s">
        <v>4</v>
      </c>
      <c r="G5" s="1"/>
      <c r="H5" s="1"/>
      <c r="I5" s="1"/>
      <c r="J5" s="1"/>
    </row>
    <row r="6" spans="1:10" ht="15.6">
      <c r="A6" s="1"/>
      <c r="B6" s="1"/>
      <c r="C6" s="1"/>
      <c r="D6" s="1"/>
      <c r="E6" s="1"/>
      <c r="F6" s="1" t="s">
        <v>5</v>
      </c>
      <c r="G6" s="1"/>
      <c r="H6" s="1"/>
      <c r="I6" s="1"/>
      <c r="J6" s="1"/>
    </row>
    <row r="7" spans="1:10" ht="15.6">
      <c r="A7" s="1"/>
      <c r="B7" s="1"/>
      <c r="C7" s="1"/>
      <c r="D7" s="1"/>
      <c r="E7" s="1"/>
      <c r="F7" s="1" t="s">
        <v>6</v>
      </c>
      <c r="G7" s="1"/>
      <c r="H7" s="1"/>
      <c r="I7" s="1"/>
      <c r="J7" s="1"/>
    </row>
    <row r="8" spans="1:10" ht="15.6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6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6">
      <c r="A10" s="10" t="s">
        <v>101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ht="15.6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5.6">
      <c r="A12" s="10" t="s">
        <v>97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ht="15.6">
      <c r="A13" s="8"/>
      <c r="B13" s="8"/>
      <c r="C13" s="8"/>
      <c r="D13" s="8"/>
      <c r="E13" s="8"/>
      <c r="F13" s="8"/>
      <c r="G13" s="8"/>
      <c r="H13" s="8"/>
      <c r="I13" s="8"/>
      <c r="J13" s="1"/>
    </row>
    <row r="14" spans="1:10" ht="15.6">
      <c r="A14" s="17" t="s">
        <v>98</v>
      </c>
      <c r="B14" s="8"/>
      <c r="C14" s="8"/>
      <c r="D14" s="8"/>
      <c r="E14" s="8"/>
      <c r="F14" s="8"/>
      <c r="G14" s="8"/>
      <c r="H14" s="8"/>
      <c r="I14" s="8"/>
      <c r="J14" s="1"/>
    </row>
    <row r="15" spans="1:10" ht="15.6">
      <c r="A15" s="8" t="s">
        <v>65</v>
      </c>
      <c r="B15" s="8"/>
      <c r="C15" s="8"/>
      <c r="D15" s="8"/>
      <c r="E15" s="8">
        <v>2500</v>
      </c>
      <c r="F15" s="8"/>
      <c r="G15" s="8"/>
      <c r="H15" s="8"/>
      <c r="I15" s="8"/>
      <c r="J15" s="1"/>
    </row>
    <row r="16" spans="1:10" ht="15.6">
      <c r="A16" s="8" t="s">
        <v>102</v>
      </c>
      <c r="B16" s="8"/>
      <c r="C16" s="8"/>
      <c r="D16" s="8"/>
      <c r="E16" s="8">
        <v>1875</v>
      </c>
      <c r="F16" s="8"/>
      <c r="G16" s="8"/>
      <c r="H16" s="8"/>
      <c r="I16" s="8"/>
      <c r="J16" s="1"/>
    </row>
    <row r="17" spans="1:10" ht="15.6">
      <c r="A17" s="8" t="s">
        <v>74</v>
      </c>
      <c r="B17" s="8"/>
      <c r="C17" s="8"/>
      <c r="D17" s="8"/>
      <c r="E17" s="9">
        <v>22</v>
      </c>
      <c r="F17" s="8"/>
      <c r="G17" s="8"/>
      <c r="H17" s="8"/>
      <c r="I17" s="8"/>
      <c r="J17" s="1"/>
    </row>
    <row r="18" spans="1:10" ht="16.2" thickBot="1">
      <c r="A18" s="8"/>
      <c r="B18" s="8"/>
      <c r="C18" s="8"/>
      <c r="D18" s="8"/>
      <c r="E18" s="8"/>
      <c r="F18" s="12">
        <f>SUM(E15:E17)</f>
        <v>4397</v>
      </c>
      <c r="G18" s="8"/>
      <c r="H18" s="8"/>
      <c r="I18" s="8"/>
      <c r="J18" s="1"/>
    </row>
    <row r="19" spans="1:10" ht="16.2" thickTop="1">
      <c r="A19" s="8"/>
      <c r="B19" s="8"/>
      <c r="C19" s="8"/>
      <c r="D19" s="8"/>
      <c r="E19" s="8"/>
      <c r="F19" s="8"/>
      <c r="G19" s="8"/>
      <c r="H19" s="8"/>
      <c r="I19" s="8"/>
      <c r="J19" s="1"/>
    </row>
    <row r="20" spans="1:10" ht="15.6">
      <c r="A20" s="18" t="s">
        <v>99</v>
      </c>
      <c r="B20" s="8"/>
      <c r="C20" s="8"/>
      <c r="D20" s="8"/>
      <c r="E20" s="8"/>
      <c r="F20" s="8"/>
      <c r="G20" s="8"/>
      <c r="H20" s="8"/>
      <c r="I20" s="8"/>
      <c r="J20" s="1"/>
    </row>
    <row r="21" spans="1:10" ht="15.6">
      <c r="A21" s="8"/>
      <c r="B21" s="8"/>
      <c r="C21" s="8"/>
      <c r="D21" s="8"/>
      <c r="E21" s="8"/>
      <c r="F21" s="8"/>
      <c r="G21" s="8"/>
      <c r="H21" s="8"/>
      <c r="I21" s="8"/>
      <c r="J21" s="1"/>
    </row>
    <row r="22" spans="1:10" ht="15.6">
      <c r="A22" s="1" t="s">
        <v>69</v>
      </c>
      <c r="B22" s="1"/>
      <c r="C22" s="1"/>
      <c r="D22" s="8"/>
      <c r="E22" s="8"/>
      <c r="F22" s="8"/>
      <c r="G22" s="8"/>
      <c r="H22" s="8"/>
      <c r="I22" s="8"/>
      <c r="J22" s="1"/>
    </row>
    <row r="23" spans="1:10" ht="15.6">
      <c r="A23" s="1" t="s">
        <v>103</v>
      </c>
      <c r="B23" s="1"/>
      <c r="C23" s="1"/>
      <c r="D23" s="8"/>
      <c r="E23" s="8">
        <v>168</v>
      </c>
      <c r="F23" s="8"/>
      <c r="G23" s="8"/>
      <c r="H23" s="8"/>
      <c r="I23" s="8"/>
      <c r="J23" s="1"/>
    </row>
    <row r="24" spans="1:10" ht="15.6">
      <c r="A24" s="1" t="s">
        <v>104</v>
      </c>
      <c r="B24" s="1"/>
      <c r="C24" s="1"/>
      <c r="D24" s="8"/>
      <c r="E24" s="9">
        <v>404.97</v>
      </c>
      <c r="F24" s="8"/>
      <c r="G24" s="8"/>
      <c r="H24" s="8"/>
      <c r="I24" s="8"/>
      <c r="J24" s="1"/>
    </row>
    <row r="25" spans="1:10" ht="15.6">
      <c r="A25" s="1"/>
      <c r="B25" s="1"/>
      <c r="C25" s="1"/>
      <c r="D25" s="8"/>
      <c r="E25" s="8"/>
      <c r="F25" s="8">
        <f>SUM(E23:E24)</f>
        <v>572.97</v>
      </c>
      <c r="G25" s="8"/>
      <c r="H25" s="8"/>
      <c r="I25" s="8"/>
      <c r="J25" s="1"/>
    </row>
    <row r="26" spans="1:10" ht="15.6">
      <c r="A26" s="1" t="s">
        <v>80</v>
      </c>
      <c r="B26" s="1"/>
      <c r="C26" s="1"/>
      <c r="D26" s="8"/>
      <c r="E26" s="8"/>
      <c r="F26" s="8">
        <v>178</v>
      </c>
      <c r="G26" s="8"/>
      <c r="H26" s="8"/>
      <c r="I26" s="8"/>
      <c r="J26" s="1"/>
    </row>
    <row r="27" spans="1:10" ht="15.6">
      <c r="A27" s="1"/>
      <c r="B27" s="1"/>
      <c r="C27" s="1"/>
      <c r="D27" s="8"/>
      <c r="E27" s="8"/>
      <c r="F27" s="8"/>
      <c r="G27" s="8"/>
      <c r="H27" s="8"/>
      <c r="I27" s="8"/>
      <c r="J27" s="1"/>
    </row>
    <row r="28" spans="1:10" ht="15.6">
      <c r="A28" s="1" t="s">
        <v>79</v>
      </c>
      <c r="B28" s="1"/>
      <c r="C28" s="1"/>
      <c r="D28" s="8"/>
      <c r="E28" s="8"/>
      <c r="F28" s="8"/>
      <c r="G28" s="8"/>
      <c r="H28" s="8"/>
      <c r="I28" s="8"/>
      <c r="J28" s="1"/>
    </row>
    <row r="29" spans="1:10" ht="15.6">
      <c r="A29" s="1" t="s">
        <v>105</v>
      </c>
      <c r="B29" s="1"/>
      <c r="C29" s="1"/>
      <c r="D29" s="8"/>
      <c r="E29" s="8"/>
      <c r="F29" s="8">
        <v>9</v>
      </c>
      <c r="G29" s="8"/>
      <c r="H29" s="8"/>
      <c r="I29" s="8"/>
      <c r="J29" s="1"/>
    </row>
    <row r="30" spans="1:10" ht="15.6">
      <c r="A30" s="1"/>
      <c r="B30" s="1"/>
      <c r="C30" s="1"/>
      <c r="D30" s="8"/>
      <c r="E30" s="8"/>
      <c r="F30" s="8"/>
      <c r="G30" s="8"/>
      <c r="H30" s="8"/>
      <c r="I30" s="8"/>
      <c r="J30" s="1"/>
    </row>
    <row r="31" spans="1:10" ht="15.6">
      <c r="A31" s="15" t="s">
        <v>75</v>
      </c>
      <c r="B31" s="1"/>
      <c r="C31" s="1"/>
      <c r="E31" s="8"/>
      <c r="F31" s="8"/>
      <c r="G31" s="8"/>
      <c r="H31" s="8"/>
      <c r="I31" s="8"/>
      <c r="J31" s="1"/>
    </row>
    <row r="32" spans="1:10" ht="15.6">
      <c r="A32" s="1" t="s">
        <v>76</v>
      </c>
      <c r="B32" s="1"/>
      <c r="C32" s="1"/>
      <c r="E32" s="8">
        <f>510.1+71.95</f>
        <v>582.05000000000007</v>
      </c>
      <c r="F32" s="8"/>
      <c r="G32" s="8"/>
      <c r="H32" s="8"/>
      <c r="I32" s="8"/>
      <c r="J32" s="1"/>
    </row>
    <row r="33" spans="1:10" ht="15.6">
      <c r="A33" s="1" t="s">
        <v>77</v>
      </c>
      <c r="B33" s="1"/>
      <c r="C33" s="1"/>
      <c r="E33" s="8">
        <v>1151.25</v>
      </c>
      <c r="F33" s="8"/>
      <c r="G33" s="8"/>
      <c r="H33" s="8"/>
      <c r="I33" s="8"/>
      <c r="J33" s="1"/>
    </row>
    <row r="34" spans="1:10" ht="15.6">
      <c r="A34" s="1" t="s">
        <v>78</v>
      </c>
      <c r="B34" s="1"/>
      <c r="C34" s="1"/>
      <c r="E34" s="9">
        <v>161.07</v>
      </c>
      <c r="F34" s="8"/>
      <c r="G34" s="8"/>
      <c r="H34" s="8"/>
      <c r="I34" s="8"/>
      <c r="J34" s="1"/>
    </row>
    <row r="35" spans="1:10" ht="15.6">
      <c r="A35" s="1"/>
      <c r="B35" s="1"/>
      <c r="C35" s="1"/>
      <c r="E35" s="8"/>
      <c r="F35" s="8">
        <f>SUM(E32:E34)</f>
        <v>1894.3700000000001</v>
      </c>
      <c r="G35" s="8"/>
      <c r="H35" s="8"/>
      <c r="I35" s="8"/>
      <c r="J35" s="1"/>
    </row>
    <row r="36" spans="1:10" ht="15.6">
      <c r="A36" s="1" t="s">
        <v>81</v>
      </c>
      <c r="B36" s="1"/>
      <c r="C36" s="1"/>
      <c r="D36" s="8"/>
      <c r="E36" s="8"/>
      <c r="F36" s="8">
        <v>191</v>
      </c>
      <c r="G36" s="8"/>
      <c r="H36" s="8"/>
      <c r="I36" s="8"/>
      <c r="J36" s="1"/>
    </row>
    <row r="37" spans="1:10" ht="15.6">
      <c r="A37" s="1" t="s">
        <v>82</v>
      </c>
      <c r="B37" s="1"/>
      <c r="C37" s="1"/>
      <c r="D37" s="8"/>
      <c r="E37" s="8"/>
      <c r="F37" s="9">
        <v>170</v>
      </c>
      <c r="G37" s="8"/>
      <c r="H37" s="8"/>
      <c r="I37" s="8"/>
      <c r="J37" s="1"/>
    </row>
    <row r="38" spans="1:10" ht="15.6">
      <c r="A38" s="1"/>
      <c r="B38" s="1"/>
      <c r="C38" s="1"/>
      <c r="D38" s="8"/>
      <c r="E38" s="14"/>
      <c r="F38" s="8"/>
      <c r="G38" s="8"/>
      <c r="H38" s="8"/>
      <c r="I38" s="8"/>
      <c r="J38" s="1"/>
    </row>
    <row r="39" spans="1:10" ht="16.2" thickBot="1">
      <c r="A39" s="18" t="s">
        <v>100</v>
      </c>
      <c r="B39" s="8"/>
      <c r="C39" s="8"/>
      <c r="D39" s="8"/>
      <c r="E39" s="8"/>
      <c r="F39" s="12">
        <f>SUM(F20:F37)-1</f>
        <v>3014.34</v>
      </c>
      <c r="G39" s="8"/>
      <c r="H39" s="8"/>
      <c r="I39" s="8"/>
      <c r="J39" s="1"/>
    </row>
    <row r="40" spans="1:10" ht="16.2" thickTop="1">
      <c r="A40" s="18"/>
      <c r="B40" s="8"/>
      <c r="C40" s="8"/>
      <c r="D40" s="8"/>
      <c r="E40" s="8"/>
      <c r="F40" s="14"/>
      <c r="G40" s="8"/>
      <c r="H40" s="8"/>
      <c r="I40" s="8"/>
      <c r="J40" s="1"/>
    </row>
    <row r="41" spans="1:10" ht="15.6">
      <c r="A41" s="8"/>
      <c r="B41" s="8"/>
      <c r="C41" s="8"/>
      <c r="D41" s="8"/>
      <c r="E41" s="8"/>
      <c r="F41" s="8"/>
      <c r="G41" s="8"/>
      <c r="H41" s="8"/>
      <c r="I41" s="8"/>
      <c r="J41" s="1"/>
    </row>
    <row r="42" spans="1:10" s="19" customFormat="1" ht="15.6">
      <c r="A42" s="18" t="s">
        <v>71</v>
      </c>
      <c r="B42" s="18"/>
      <c r="C42" s="18"/>
      <c r="D42" s="18"/>
      <c r="E42" s="18"/>
      <c r="F42" s="18">
        <f>F18-F39</f>
        <v>1382.6599999999999</v>
      </c>
      <c r="G42" s="18"/>
      <c r="H42" s="18"/>
      <c r="I42" s="18"/>
      <c r="J42" s="7"/>
    </row>
    <row r="43" spans="1:10" ht="15.6">
      <c r="A43" s="8"/>
      <c r="B43" s="8"/>
      <c r="C43" s="8"/>
      <c r="D43" s="8"/>
      <c r="E43" s="8"/>
      <c r="F43" s="8"/>
      <c r="G43" s="8"/>
      <c r="H43" s="8"/>
      <c r="I43" s="8"/>
      <c r="J43" s="1"/>
    </row>
    <row r="44" spans="1:10" ht="15.6">
      <c r="A44" s="8"/>
      <c r="B44" s="8"/>
      <c r="C44" s="8"/>
      <c r="D44" s="8"/>
      <c r="E44" s="8"/>
      <c r="F44" s="8"/>
      <c r="G44" s="8"/>
      <c r="H44" s="8"/>
      <c r="I44" s="8"/>
      <c r="J44" s="1"/>
    </row>
    <row r="45" spans="1:10" ht="15.6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6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6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6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6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6">
      <c r="A50" s="1"/>
      <c r="B50" s="1"/>
      <c r="C50" s="1"/>
      <c r="D50" s="1"/>
      <c r="E50" s="1"/>
      <c r="F50" s="1"/>
      <c r="G50" s="1"/>
      <c r="H50" s="1"/>
      <c r="I50" s="1"/>
      <c r="J50" s="1">
        <v>6</v>
      </c>
    </row>
  </sheetData>
  <pageMargins left="0.7" right="0.7" top="0.75" bottom="0.75" header="0.3" footer="0.3"/>
  <pageSetup paperSize="9" scale="88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523C-48BB-4DE4-B557-1BAD972F9767}">
  <sheetPr>
    <pageSetUpPr fitToPage="1"/>
  </sheetPr>
  <dimension ref="A1:N50"/>
  <sheetViews>
    <sheetView tabSelected="1" topLeftCell="A31" workbookViewId="0">
      <selection activeCell="N33" sqref="N33"/>
    </sheetView>
  </sheetViews>
  <sheetFormatPr defaultRowHeight="14.4"/>
  <cols>
    <col min="1" max="1" width="10.77734375" bestFit="1" customWidth="1"/>
    <col min="10" max="10" width="9.109375" bestFit="1" customWidth="1"/>
  </cols>
  <sheetData>
    <row r="1" spans="1:11" ht="15.6">
      <c r="F1" s="1" t="s">
        <v>139</v>
      </c>
      <c r="G1" s="1"/>
      <c r="H1" s="1"/>
      <c r="I1" s="1"/>
    </row>
    <row r="2" spans="1:11" ht="15.6">
      <c r="F2" s="1" t="s">
        <v>1</v>
      </c>
      <c r="G2" s="1"/>
      <c r="H2" s="1"/>
      <c r="I2" s="1"/>
    </row>
    <row r="3" spans="1:11" ht="15.6">
      <c r="F3" s="1" t="s">
        <v>2</v>
      </c>
      <c r="G3" s="1"/>
      <c r="H3" s="1"/>
      <c r="I3" s="1"/>
    </row>
    <row r="4" spans="1:11" ht="15.6">
      <c r="F4" s="1" t="s">
        <v>3</v>
      </c>
      <c r="G4" s="1"/>
      <c r="H4" s="1"/>
      <c r="I4" s="1"/>
    </row>
    <row r="5" spans="1:11" ht="15.6">
      <c r="F5" s="1" t="s">
        <v>4</v>
      </c>
      <c r="G5" s="1"/>
      <c r="H5" s="1"/>
      <c r="I5" s="1"/>
    </row>
    <row r="6" spans="1:11" ht="15.6">
      <c r="F6" s="1" t="s">
        <v>5</v>
      </c>
      <c r="G6" s="1"/>
      <c r="H6" s="1"/>
      <c r="I6" s="1"/>
    </row>
    <row r="7" spans="1:11" ht="15.6">
      <c r="F7" s="1" t="s">
        <v>6</v>
      </c>
      <c r="G7" s="1"/>
      <c r="H7" s="1"/>
      <c r="I7" s="1"/>
    </row>
    <row r="10" spans="1:11" ht="15.6">
      <c r="A10" s="10" t="s">
        <v>106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5.6">
      <c r="A13" s="10" t="s">
        <v>107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.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.6">
      <c r="A15" s="1" t="s">
        <v>108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.6">
      <c r="A16" s="1" t="s">
        <v>109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4" ht="15.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4" ht="15.6">
      <c r="A18" s="1" t="s">
        <v>123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4" ht="15.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4" ht="15.6">
      <c r="A20" s="15" t="s">
        <v>110</v>
      </c>
      <c r="B20" s="1" t="s">
        <v>65</v>
      </c>
      <c r="C20" s="1"/>
      <c r="D20" s="1"/>
      <c r="E20" s="1"/>
      <c r="F20" s="1"/>
      <c r="G20" s="1"/>
      <c r="H20" s="1"/>
      <c r="I20" s="1"/>
      <c r="J20" s="1"/>
      <c r="K20" s="1"/>
    </row>
    <row r="21" spans="1:14" ht="15.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4" ht="15.6">
      <c r="A22" s="15" t="s">
        <v>111</v>
      </c>
      <c r="B22" s="15"/>
      <c r="C22" s="1"/>
      <c r="D22" s="1"/>
      <c r="E22" s="1"/>
      <c r="F22" s="1"/>
      <c r="G22" s="1"/>
      <c r="H22" s="1"/>
      <c r="I22" s="1"/>
      <c r="J22" s="1"/>
      <c r="K22" s="1"/>
    </row>
    <row r="23" spans="1:14" ht="15.6">
      <c r="A23" s="1">
        <v>91933196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4" ht="15.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4" ht="15.6">
      <c r="A25" s="15" t="s">
        <v>112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4" ht="15.6">
      <c r="A26" s="1" t="s">
        <v>26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4" ht="15.6">
      <c r="A27" s="1" t="s">
        <v>113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4" ht="15.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4" ht="15.6">
      <c r="A29" s="15" t="s">
        <v>114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4" ht="15.6">
      <c r="A30" s="1" t="s">
        <v>115</v>
      </c>
      <c r="B30" s="1"/>
      <c r="C30" s="1"/>
      <c r="D30" s="1"/>
      <c r="E30" s="1"/>
      <c r="F30" s="1"/>
      <c r="G30" s="1"/>
      <c r="H30" s="1"/>
      <c r="I30" s="1"/>
      <c r="J30" s="1"/>
      <c r="K30" s="1"/>
      <c r="N30" t="s">
        <v>63</v>
      </c>
    </row>
    <row r="31" spans="1:14" ht="15.6">
      <c r="A31" s="1" t="s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4" ht="15.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.6">
      <c r="A33" s="15" t="s">
        <v>116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.6">
      <c r="A35" s="15" t="s">
        <v>117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.6">
      <c r="A36" s="1" t="s">
        <v>118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.6">
      <c r="A37" s="1" t="s">
        <v>119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.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.6">
      <c r="A39" s="15" t="s">
        <v>120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.6">
      <c r="A40" s="15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.6">
      <c r="A41" s="15" t="s">
        <v>121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5.6">
      <c r="A42" s="1" t="s">
        <v>122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.6">
      <c r="A43" s="1" t="s">
        <v>125</v>
      </c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.6">
      <c r="A44" s="1" t="s">
        <v>124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50" spans="10:10" ht="15.6">
      <c r="J50" s="1">
        <v>7</v>
      </c>
    </row>
  </sheetData>
  <pageMargins left="0.7" right="0.7" top="0.75" bottom="0.75" header="0.3" footer="0.3"/>
  <pageSetup paperSize="9" scale="6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58CFE-C4A1-40F7-B1F5-FB1C6D3D21D6}">
  <sheetPr>
    <pageSetUpPr fitToPage="1"/>
  </sheetPr>
  <dimension ref="A1:K48"/>
  <sheetViews>
    <sheetView workbookViewId="0">
      <selection activeCell="K50" sqref="K50"/>
    </sheetView>
  </sheetViews>
  <sheetFormatPr defaultRowHeight="14.4"/>
  <sheetData>
    <row r="1" spans="1:11" ht="15.6">
      <c r="H1" s="21" t="s">
        <v>139</v>
      </c>
      <c r="I1" s="21"/>
      <c r="J1" s="21"/>
      <c r="K1" s="21"/>
    </row>
    <row r="2" spans="1:11" ht="15.6">
      <c r="H2" s="21" t="s">
        <v>1</v>
      </c>
      <c r="I2" s="21"/>
      <c r="J2" s="21"/>
      <c r="K2" s="21"/>
    </row>
    <row r="3" spans="1:11" ht="15.6">
      <c r="H3" s="21" t="s">
        <v>2</v>
      </c>
      <c r="I3" s="21"/>
      <c r="J3" s="21"/>
      <c r="K3" s="21"/>
    </row>
    <row r="4" spans="1:11" ht="15.6">
      <c r="H4" s="21" t="s">
        <v>3</v>
      </c>
      <c r="I4" s="21"/>
      <c r="J4" s="21"/>
      <c r="K4" s="21"/>
    </row>
    <row r="5" spans="1:11" ht="15.6">
      <c r="H5" s="21" t="s">
        <v>4</v>
      </c>
      <c r="I5" s="21"/>
      <c r="J5" s="21"/>
      <c r="K5" s="21"/>
    </row>
    <row r="6" spans="1:11" ht="15.6">
      <c r="H6" s="21" t="s">
        <v>5</v>
      </c>
      <c r="I6" s="21"/>
      <c r="J6" s="21"/>
      <c r="K6" s="21"/>
    </row>
    <row r="7" spans="1:11" ht="15.6">
      <c r="H7" s="21" t="s">
        <v>6</v>
      </c>
      <c r="I7" s="21"/>
      <c r="J7" s="21"/>
      <c r="K7" s="21"/>
    </row>
    <row r="8" spans="1:11" ht="15.6">
      <c r="H8" s="21"/>
      <c r="I8" s="21"/>
      <c r="J8" s="21"/>
      <c r="K8" s="21"/>
    </row>
    <row r="11" spans="1:11" ht="15.6">
      <c r="A11" s="10" t="s">
        <v>106</v>
      </c>
      <c r="B11" s="1"/>
      <c r="C11" s="1"/>
      <c r="D11" s="1"/>
      <c r="E11" s="1"/>
      <c r="F11" s="1"/>
      <c r="G11" s="1"/>
      <c r="H11" s="1"/>
    </row>
    <row r="12" spans="1:11" ht="15.6">
      <c r="A12" s="1"/>
      <c r="B12" s="1"/>
      <c r="C12" s="1"/>
      <c r="D12" s="1"/>
      <c r="E12" s="1"/>
      <c r="F12" s="1"/>
      <c r="G12" s="1"/>
      <c r="H12" s="1"/>
    </row>
    <row r="13" spans="1:11" ht="15.6">
      <c r="A13" s="7" t="s">
        <v>126</v>
      </c>
      <c r="B13" s="1"/>
      <c r="C13" s="1"/>
      <c r="D13" s="1"/>
      <c r="E13" s="1"/>
      <c r="F13" s="1"/>
      <c r="G13" s="1"/>
      <c r="H13" s="1"/>
    </row>
    <row r="14" spans="1:11" ht="15.6">
      <c r="A14" s="1" t="s">
        <v>127</v>
      </c>
      <c r="B14" s="1"/>
      <c r="C14" s="1"/>
      <c r="D14" s="1"/>
      <c r="E14" s="1"/>
      <c r="F14" s="1"/>
      <c r="G14" s="1"/>
      <c r="H14" s="1"/>
    </row>
    <row r="15" spans="1:11" ht="15.6">
      <c r="A15" s="1" t="s">
        <v>128</v>
      </c>
      <c r="B15" s="1"/>
      <c r="C15" s="1"/>
      <c r="D15" s="1"/>
      <c r="E15" s="1"/>
      <c r="F15" s="1"/>
      <c r="G15" s="1"/>
      <c r="H15" s="1"/>
    </row>
    <row r="16" spans="1:11" ht="15.6">
      <c r="A16" s="1" t="s">
        <v>129</v>
      </c>
      <c r="B16" s="1"/>
      <c r="C16" s="1"/>
      <c r="D16" s="1"/>
      <c r="E16" s="1"/>
      <c r="F16" s="1"/>
      <c r="G16" s="1"/>
      <c r="H16" s="1"/>
    </row>
    <row r="17" spans="1:8" ht="15.6">
      <c r="A17" s="1"/>
      <c r="B17" s="1"/>
      <c r="C17" s="1"/>
      <c r="D17" s="1"/>
      <c r="E17" s="1"/>
      <c r="F17" s="1"/>
      <c r="G17" s="1"/>
      <c r="H17" s="1"/>
    </row>
    <row r="18" spans="1:8" ht="15.6">
      <c r="A18" s="1"/>
      <c r="B18" s="1"/>
      <c r="C18" s="1"/>
      <c r="D18" s="1"/>
      <c r="E18" s="1"/>
      <c r="F18" s="1"/>
      <c r="G18" s="1"/>
      <c r="H18" s="1"/>
    </row>
    <row r="48" spans="11:11">
      <c r="K48">
        <v>8</v>
      </c>
    </row>
  </sheetData>
  <pageMargins left="0.7" right="0.7" top="0.75" bottom="0.75" header="0.3" footer="0.3"/>
  <pageSetup paperSize="9" scale="81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Voorblad</vt:lpstr>
      <vt:lpstr>Inhoudsopgave</vt:lpstr>
      <vt:lpstr>Inleiding</vt:lpstr>
      <vt:lpstr>Balans 31-12-2025</vt:lpstr>
      <vt:lpstr>Staat Resultaat</vt:lpstr>
      <vt:lpstr>Toelichting op de balans</vt:lpstr>
      <vt:lpstr>Toelichting Staat van Resultaat</vt:lpstr>
      <vt:lpstr>Algemene toelichting</vt:lpstr>
      <vt:lpstr>Alg.toelichting1</vt:lpstr>
      <vt:lpstr>Kasstroom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Meint Dekker</dc:creator>
  <cp:lastModifiedBy>Meint Dekker</cp:lastModifiedBy>
  <cp:lastPrinted>2026-01-07T14:43:05Z</cp:lastPrinted>
  <dcterms:created xsi:type="dcterms:W3CDTF">2026-01-06T08:14:24Z</dcterms:created>
  <dcterms:modified xsi:type="dcterms:W3CDTF">2026-01-19T10:38:37Z</dcterms:modified>
</cp:coreProperties>
</file>